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skt\Sk-trust\_SK-Trust до 02.2023\10. Отчеты для Самрука на СД\отчет за 2025 год для Самрука\"/>
    </mc:Choice>
  </mc:AlternateContent>
  <xr:revisionPtr revIDLastSave="0" documentId="13_ncr:1_{3BA76977-2215-4CDC-B0E6-D428960E43B3}" xr6:coauthVersionLast="47" xr6:coauthVersionMax="47" xr10:uidLastSave="{00000000-0000-0000-0000-000000000000}"/>
  <bookViews>
    <workbookView xWindow="-2805" yWindow="195" windowWidth="27840" windowHeight="14880" xr2:uid="{00000000-000D-0000-FFFF-FFFF00000000}"/>
  </bookViews>
  <sheets>
    <sheet name="Годовой отчет за 2025 год" sheetId="1" r:id="rId1"/>
    <sheet name="Лист2" sheetId="3" r:id="rId2"/>
    <sheet name="Лист1" sheetId="2" state="hidden" r:id="rId3"/>
  </sheets>
  <definedNames>
    <definedName name="_company_name">#REF!</definedName>
    <definedName name="_period">#REF!</definedName>
    <definedName name="_SP1">#REF!</definedName>
    <definedName name="_SP10">#REF!</definedName>
    <definedName name="_SP11">#REF!</definedName>
    <definedName name="_SP12">#REF!</definedName>
    <definedName name="_SP13">#REF!</definedName>
    <definedName name="_SP14">#REF!</definedName>
    <definedName name="_SP15">#REF!</definedName>
    <definedName name="_SP16">#REF!</definedName>
    <definedName name="_SP17">#REF!</definedName>
    <definedName name="_SP18">#REF!</definedName>
    <definedName name="_SP19">#REF!</definedName>
    <definedName name="_SP2">#REF!</definedName>
    <definedName name="_SP20">#REF!</definedName>
    <definedName name="_SP3">#REF!</definedName>
    <definedName name="_SP7">#REF!</definedName>
    <definedName name="_SP8">#REF!</definedName>
    <definedName name="_SP9">#REF!</definedName>
    <definedName name="_year">#REF!</definedName>
    <definedName name="assel">#REF!</definedName>
    <definedName name="CompOt">#REF!</definedName>
    <definedName name="CompRas">#REF!</definedName>
    <definedName name="ew">#REF!</definedName>
    <definedName name="fg">#REF!</definedName>
    <definedName name="k">#REF!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p2003">#REF!</definedName>
    <definedName name="mas_1">#REF!</definedName>
    <definedName name="mas_2">#REF!</definedName>
    <definedName name="mas_2_new">#REF!</definedName>
    <definedName name="mas_3">#REF!</definedName>
    <definedName name="mas_4">#REF!</definedName>
    <definedName name="mas_new">#REF!</definedName>
    <definedName name="mas_old">#REF!</definedName>
    <definedName name="mas_spisok">#REF!</definedName>
    <definedName name="net">#REF!</definedName>
    <definedName name="po">#REF!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wrn.Сравнение._.с._.отраслями.">#REF!</definedName>
    <definedName name="Z_C37E65A7_9893_435E_9759_72E0D8A5DD87_.wvu.PrintTitles">#REF!</definedName>
    <definedName name="А2">#REF!</definedName>
    <definedName name="АААААААА">#REF!</definedName>
    <definedName name="ап">#REF!</definedName>
    <definedName name="Бюджет__по__подразд__2003__года_Лист1_Таблица">#REF!</definedName>
    <definedName name="в23ё">#REF!</definedName>
    <definedName name="В32">#REF!</definedName>
    <definedName name="вб">#REF!</definedName>
    <definedName name="вв">#REF!</definedName>
    <definedName name="второй">#REF!</definedName>
    <definedName name="вуув">#REF!</definedName>
    <definedName name="грприрцфв00ав98">#REF!</definedName>
    <definedName name="грфинцкавг98Х">#REF!</definedName>
    <definedName name="д1">#REF!</definedName>
    <definedName name="д2">#REF!</definedName>
    <definedName name="д3">#REF!</definedName>
    <definedName name="д4">#REF!</definedName>
    <definedName name="Доз5">#REF!</definedName>
    <definedName name="доз6">#REF!</definedName>
    <definedName name="импорт">#REF!</definedName>
    <definedName name="индплан">#REF!</definedName>
    <definedName name="индцкавг98">#REF!</definedName>
    <definedName name="й">#REF!</definedName>
    <definedName name="йй">#REF!</definedName>
    <definedName name="ке">#REF!</definedName>
    <definedName name="Кегок2">#REF!</definedName>
    <definedName name="кеппппппппппп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ист1">#REF!</definedName>
    <definedName name="мбр">#REF!</definedName>
    <definedName name="ммм">#REF!</definedName>
    <definedName name="МРП">#REF!</definedName>
    <definedName name="мым">#REF!</definedName>
    <definedName name="_xlnm.Print_Area" localSheetId="0">'Годовой отчет за 2025 год'!$A$1:$H$91</definedName>
    <definedName name="первый">#REF!</definedName>
    <definedName name="прибыль3">#REF!</definedName>
    <definedName name="прирвиринреат">#REF!</definedName>
    <definedName name="Прог">#REF!</definedName>
    <definedName name="пррррр">#REF!</definedName>
    <definedName name="прррррр">#REF!</definedName>
    <definedName name="рис1">#REF!</definedName>
    <definedName name="с">#REF!</definedName>
    <definedName name="сс">#REF!</definedName>
    <definedName name="сссс">#REF!</definedName>
    <definedName name="ссы">#REF!</definedName>
    <definedName name="т1">#REF!</definedName>
    <definedName name="титэк">#REF!</definedName>
    <definedName name="титэк1">#REF!</definedName>
    <definedName name="титэмба">#REF!</definedName>
    <definedName name="тп">#REF!</definedName>
    <definedName name="третий">#REF!</definedName>
    <definedName name="у">#REF!</definedName>
    <definedName name="ук">#REF!</definedName>
    <definedName name="укеееукеееееееееееееее">#REF!</definedName>
    <definedName name="укеукеуеуе">#REF!</definedName>
    <definedName name="форма6">#REF!</definedName>
    <definedName name="ц">#REF!</definedName>
    <definedName name="цу">#REF!</definedName>
    <definedName name="цц">#REF!</definedName>
    <definedName name="ч">#REF!</definedName>
    <definedName name="четвертый">#REF!</definedName>
    <definedName name="щ">#REF!</definedName>
    <definedName name="ыв">#REF!</definedName>
    <definedName name="ыва">#REF!</definedName>
    <definedName name="ыуаы">#REF!</definedName>
    <definedName name="ыыыы">#REF!</definedName>
    <definedName name="Экспорт_Объемы_добычи">#REF!</definedName>
    <definedName name="ээ">#REF!</definedName>
    <definedName name="ээиэи">#REF!</definedName>
    <definedName name="юю">#REF!</definedName>
    <definedName name="я">#REF!</definedName>
    <definedName name="яв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4" i="3"/>
  <c r="C3" i="3"/>
  <c r="C2" i="3"/>
  <c r="G90" i="1"/>
  <c r="D57" i="1" l="1"/>
  <c r="D26" i="1"/>
  <c r="C6" i="3" l="1"/>
  <c r="D4" i="3" s="1"/>
  <c r="E3" i="3"/>
  <c r="E4" i="3"/>
  <c r="E5" i="3"/>
  <c r="E2" i="3"/>
  <c r="E6" i="3" s="1"/>
  <c r="B4" i="3"/>
  <c r="B6" i="3" s="1"/>
  <c r="B3" i="3"/>
  <c r="B2" i="3"/>
  <c r="A6" i="3"/>
  <c r="E7" i="2"/>
  <c r="D89" i="1"/>
  <c r="D73" i="1"/>
  <c r="D72" i="1" s="1"/>
  <c r="D69" i="1"/>
  <c r="D66" i="1"/>
  <c r="D49" i="1"/>
  <c r="D45" i="1"/>
  <c r="D43" i="1"/>
  <c r="D35" i="1"/>
  <c r="D17" i="1"/>
  <c r="D12" i="1"/>
  <c r="D8" i="1"/>
  <c r="D5" i="3" l="1"/>
  <c r="D33" i="1"/>
  <c r="F5" i="2" s="1"/>
  <c r="G5" i="2" s="1"/>
  <c r="D7" i="1"/>
  <c r="F4" i="2" s="1"/>
  <c r="G4" i="2" s="1"/>
  <c r="D56" i="1"/>
  <c r="D2" i="3"/>
  <c r="D3" i="3"/>
  <c r="D6" i="3" l="1"/>
  <c r="F6" i="2"/>
  <c r="D76" i="1"/>
  <c r="D90" i="1"/>
  <c r="G6" i="2"/>
  <c r="G7" i="2" s="1"/>
  <c r="F7" i="2"/>
  <c r="H5" i="2" s="1"/>
  <c r="H6" i="2" l="1"/>
  <c r="H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8" authorId="0" shapeId="0" xr:uid="{00000000-0006-0000-0000-000001000000}">
      <text>
        <r>
          <rPr>
            <sz val="11"/>
            <color theme="1"/>
            <rFont val="Calibri"/>
            <family val="2"/>
            <charset val="204"/>
            <scheme val="minor"/>
          </rPr>
          <t>Заезд куда? в начале добавить: "В рамках реализации мероприятия был организован Международный турнир по каратэ среди взрослых и молодежи".</t>
        </r>
      </text>
    </comment>
  </commentList>
</comments>
</file>

<file path=xl/sharedStrings.xml><?xml version="1.0" encoding="utf-8"?>
<sst xmlns="http://schemas.openxmlformats.org/spreadsheetml/2006/main" count="327" uniqueCount="297">
  <si>
    <t>Приложение 1</t>
  </si>
  <si>
    <t>Отчет об исполнении Благотворительной программы АО "Самрук-Қазына" (далее - Фонд) за 2025 год</t>
  </si>
  <si>
    <t>№</t>
  </si>
  <si>
    <t>Наименование благотворительного проекта</t>
  </si>
  <si>
    <t>Наименование администратора проекта</t>
  </si>
  <si>
    <t>Бюджет благотворительного проекта, тенге</t>
  </si>
  <si>
    <t>Краткое описание благотворительного проекта</t>
  </si>
  <si>
    <t>Достигнутые результаты от реализации благотворительного 
проекта в 2025 году</t>
  </si>
  <si>
    <t>Выгода/PR эффект для группы Фонда от выделенной благотворительной помощи Получателю</t>
  </si>
  <si>
    <t>ВСЕГО БЛАГОТВОРИТЕЛЬНАЯ ПОМОЩЬ, в том числе</t>
  </si>
  <si>
    <t>1</t>
  </si>
  <si>
    <t>Помощь людям, сообществам в социальном и медицинском секторах, в том числе:</t>
  </si>
  <si>
    <t>1.1.</t>
  </si>
  <si>
    <t>Мероприятия по совершенствованию медицинского обслуживания населения, в первую очередь детей-сирот, детей, оставшихся без попечения родителей, из неполных, малообеспеченных и многодетных семей, а также, путем организации диагностики заболеваний, лечения и реабилитации</t>
  </si>
  <si>
    <t>1.1.1.</t>
  </si>
  <si>
    <t xml:space="preserve"> "Медицинские поезда"</t>
  </si>
  <si>
    <t xml:space="preserve">КФ "Фонд социальных проектов" </t>
  </si>
  <si>
    <t>Проект направлен на повышение доступности высококвалифицированной медицинской, психологической, правовой и медиативной (примирительной) помощи для порядка 90 000 человек, проживающих в отдаленных регионах, повышение просвещенности населения о здоровом образе жизни, выявление на ранних стадиях заболеваний, представляющих угрозу жизни.</t>
  </si>
  <si>
    <t xml:space="preserve">I. Медицинские поезда обеспечены условиями для проведения полного цикла обследования, проведения амбулаторных операций. В составе медицинской бригады поезда находятся квалифицированные врачи основных специальностей: терапевт, педиатр, невропатолог, окулист, ЛОР, гинеколог, хирург, уролог, маммолог, стоматолог и многие другие. 
 II. Поезда оснащены современным диагностическим оборудованием, позволяющим провести пациентам при необходимости анализы, рентгенографию и флюорографию, УЗИ-исследования внутренних органов и сосудов, электрокардиограмму и другие виды диагностических исследований
 III. Жители 123 отдаленных станций и разъездов получили высококвалифицированную специализированную медицинскую помощь, включая проведение малых хирургических операций, а также качественное стоматологическое лечение на уровне консультативно-диагностического центра областного значения.
 IV. В очередной раз при поддержке Национальной комиссии по делам женщин и семейно-демографической политики при Президенте Республики Казахстан к проекту были подключены профессиональные и опытные медиаторы и юристы, которые оказали бесплатную медиативную (примирительную помощь), психологическую и правовую помощь различным слоям населения, предоставили социальную помощь сторонам в разрешении споров и конфликтов путем медиации (примирения) до суда и в суде и их в дальнейшее полное сопровождение, бесплатные медиативные (примирительные), юридические консультации по вопросам прав граждан на получение государственной социальной поддержки, назначения пенсий, пособий, социальных выплат и адресной социальной помощи, о новых действующих изменениях в социальное законодательство.
 V. За время курсирования медицинских поездов по территории страны  выявили 2609 человек, которые ранее не состояли на диспансерном учёте. Среди них:
• 394 случая болезней системы кровообращения,
• 6 случаев рака молочной железы,
• 95 случаев сахарного диабета,
• 147 случаев глаукомы,
• 251 случай новообразований.
 VI. Показатели с мая по декабрь 2025 года:
 1) Обследовано – 95 812 жителей; в том числе детей – 27 642; взрослых – 68 170, из них мужчин – 41 167, женщин – 54 645;
 2) Всего проведено консультаций профильных специалистов – 184 039;
 3) Удаление постоянного зуба простое – 3 625;
 4) Оказана стоматологическая помощь – 12 695 жителям;
 5) Предоставлена бесплатная правовая и медиативная (примирительная) помощь 3 712 гражданам. Из них, даны юридические консультации – 1505 гражданам, медиативные консультации (даны разъяснения по разрешению споров путем медиации (примирение сторон до суда и в суде) – 2 207 подписаны (разрешены споры граждан).
 6) Общая протяженность дороги составляет 20 265,6  километров.
</t>
  </si>
  <si>
    <t>1.1.2.</t>
  </si>
  <si>
    <t>"Совершенствование реабилитационной службы в НАО "Национальный центр детской реабилитации" путем оснащения лаборатории роботизированной реабилитации"</t>
  </si>
  <si>
    <t>НАО "Национальный центр детской реабилитации"</t>
  </si>
  <si>
    <t>I. В рамках реализации Проекта в 2026 году будет приобретен роботизированный комплекс для локомоторной терапии GAIT TRAINING AND EVALUATION SYSTEM ZEPU-AI1. Оснащение НЦДР высокотехнологичным оборудованием  позволит значительно повысить эффективность реабилитационного процесса, направленного на восстановление и формирование утраченных функций у детей со всех регионов Казахстана. Планируемый охват не менее 2 000 (двух тысяч) услуг в год на бесплатной основе.</t>
  </si>
  <si>
    <t>Реализация плана информационного сопровождения по проекту запланирована на IV квартал 2026 года. Материалы будут размещаться в республиканских интернет-изданиях, социальных сетях и т.д.</t>
  </si>
  <si>
    <t>1.2.</t>
  </si>
  <si>
    <t>Мероприятия по предоставлению возможности лечения несовершеннолетних детей за рубежом, заболевания которых неизлечимы в Республике Казахстан</t>
  </si>
  <si>
    <t>1.2.1.</t>
  </si>
  <si>
    <t>"Подари детям жизнь
Аутизм победим
Казахстан без сирот"</t>
  </si>
  <si>
    <t>ОФ "Добровольное общество "Милосердие"</t>
  </si>
  <si>
    <t>1. Проект "Подари детям жизнь" - направлен на лечение детей, болезни которых являются неизлечимыми на данный момент в Казахстане поиск клиник и привлечения финансовых средств;
 2. Проект "Аутизм Победим!" - направлен на оказание помощи семьям, в которых растут дети с РАС.</t>
  </si>
  <si>
    <t>I. Проект "Подари детям жизнь":
 1) оказана консультационная помощь - 129 семьям;  
2) осуществлен самостоятельный фандрайзинг – 170 638 230 тенге; 
 3) оказана помощь детям - 129;
 4) операций/курсов - 153, в том числе по диагнозам: синдром короткой кишки, ВПР, урология, нейрохирургии, неврологии, генетики, офтальмологии, онкологии, ортопедия и др. 
 Всего оплата с мая по декабрь 2025 год составила – 192 940 090 тенге. В том числе: с СКТ – 16 детей – на сумму - 22 301 860 тенге. 
II. Проект "Аутизм победим!":
 1) проведено консультаций для 398 семей воспитывающих детей с РАС;
 2) проведение обучающих мастер-классов и тренингов для родителей - 87 теоретических занятий с мамами по вопросам бытовой адаптации детей; Количество часов – 242; Количество участников – 70.
 3) Подготовка профессиональных мам-тьюторов: количество занятий - 40, количество часов - 66, количество участников - 13.
 Всего: занятий – 127; количество часов – 308; количество участников – 83.
 4) Через Центр за период с мая по декабрь 2025 года прошло около 100 детей, в том числе на постоянной основе занимаются 70 детей и проходят обучение 70 мам. Получают помощь специалистов: психолог, логопед, тренер ЛФК, педагог образовательного характера, методист и др. 
В сентябре 2025 года Турсунов Муслим  (8 лет) пошёл в общеобразовательную школу на базе инклюзии.
Бекетов Амир – с 2025 года учится в Колледже архитектуры, дизайна и инженерии.
В результате работы со специалистами Центра: 5 детей ушли в общеобразовательную школу - в том числе 4 ребенка обучаются в общеобразовательной школе на базе инклюзии и 1 ребенок в обычном классе. 
- Кадырбеков Санжар - учится в Гуманитарном колледже "Самопознание" гармоничного  развития человека РГКП ННПООЦ "Бобек".
- Михрамов Рифат - по госпрограмме работает в Центре "Аутизм победим!" 
68 детей освоили навыки самообслуживания, 93 процентов детей достигли зрительного контакта. Все дети улучшили физическую форму и освоили бытовые навыки. 87 процентов детей улучшили способность к анализу и обработке информации, восприятию новых знаний по всем предметам, принимают участие в футбольных соревнованиях и спортивных эстафетах, развили музыкальные, вокальные и танцевальные навыки, участвуют в творческих фестивалях, выставках и ярмарках.</t>
  </si>
  <si>
    <t>1.3.</t>
  </si>
  <si>
    <t>Мероприятия по оказанию помощи наименее защищенным слоям населения, в том числе лицам с низким уровнем дохода (малообеспеченным), нуждающимся в уходе, опеке</t>
  </si>
  <si>
    <t>1.3.1.</t>
  </si>
  <si>
    <t>"Белсенді ұзақ өмір сүру» орталығы"</t>
  </si>
  <si>
    <t>ОФ "Жамбыл даму"</t>
  </si>
  <si>
    <t>Проект направлен на повышение доступности социальных, оздоровительных и досуговых услуг для пенсионеров Жамбылской области путем строительства и переоборудования здания для открытия "Центра Активное долголетие" в г.Тараз, создания условий для активного общения, обретения новых социальных связей, профилактики и укрепления здоровья, а также повышения качества и продолжительности активной жизни пожилого населения.</t>
  </si>
  <si>
    <t xml:space="preserve">I.  По итогам реализации проекта в г. Тараз создан центр дневного пребывания, рассчитанный на приём до 200  пенсионеров в день.
II. Построено здание с соблюдением санитарных и безопасных норм, обеспечена доступная среда для маломобильных пожилых людей, обустроены функциональные пространства и приобретено необходимое оборудование.
III. В центре предоставляются следующие услуги:
 1)залы для физической активности;
 2)творческие мастерские и кружковые помещения;
 3)медицинские кабинеты;
 4)залы для настольных игр;
 5)административные помещения.
Ежегодный охват проекта составляет 800  человек. </t>
  </si>
  <si>
    <t>1.3.2.</t>
  </si>
  <si>
    <t>РГУ "Республиканская казахская специализированная музыкальная
школа-интернат для одарённых детей имени Ахмета Жубанова"</t>
  </si>
  <si>
    <t>Проект направлен на повышение доступности безопасной и организованной транспортной логистики для учащихся РГУ "Республиканская казахская специализированная музыкальная школа-интернат для одарённых детей имени Ахмета Жубанова" путем приобретения специализированного автобуса для детей, что обеспечит участие обучающихся в образовательных, творческих и конкурсных мероприятиях, расширение их возможностей для профессионального и личностного развития, а также снижение транспортных рисков и нагрузки на семьи.</t>
  </si>
  <si>
    <t>I. В рамках реализации Проекта приобретено автотранспортное средство для организованной и безопасной перевозки обучающихся и сотрудников - автобус класса II, вместимостью до 40 посадочных мест, длиной 5-7,5 метра, предназначенный для осуществления регулярных и выездных перевозок. Автобус модели ПАЗ-320475-04, VIN Z763204USS000627, год выпуска - 2025.
II. Обеспечено улучшение логистической поддержки обучающихся при участии в конкурсах, фестивалях, олимпиадах и иных выездных мероприятиях образовательного, культурного и спортивного характера.
III. Созданы условия для расширения географии участия обучающихся в республиканских и региональных мероприятиях, повышения их вовлечённости в интеллектуальные, творческие и спортивные активности.
IV. Повышен уровень доступности внешкольных и выездных мероприятий, снижена транспортная нагрузка на родителей и образовательную организацию, обеспечена безопасность и организованность перевозок.</t>
  </si>
  <si>
    <t>1.3.3.</t>
  </si>
  <si>
    <t>"Инклюзивный лагерь для особенных детей "Sheksiz mymkindikter""</t>
  </si>
  <si>
    <t>ЧФ "Центрально-Азиатский Фонд "ДЦП Life"</t>
  </si>
  <si>
    <t>Проект направлен на создание инклюзивной среды для детей с особыми потребностями, где они развивают спортивные и творческие навыки, социализируются и интегрируются в общество, а также получают поддержку родителей через обучение и психологическую помощь.</t>
  </si>
  <si>
    <t>1.3.4.</t>
  </si>
  <si>
    <t>"Тағылым - аға буынның қоғамдағы рөлін арртыруға бағытталған шараларды іске асыру"</t>
  </si>
  <si>
    <t>РОО "Организация ветеранов"</t>
  </si>
  <si>
    <t>Проект направлен на эффективное использование богатого жизненного опыта ветеранов в различных мероприятиях, направленных на развитие общества.</t>
  </si>
  <si>
    <r>
      <rPr>
        <sz val="12"/>
        <color theme="1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2025 год - 101; 
2. Совокупный охват публикаций и охват медиа работы Пользователя в СМИ и социальных медиа составляет более 340 000; 
3. Все материалы размещены на бесплатной основе. Все мероприятия освещены в полной мере согласно договору.                                                                                                                                                                                                                                                            
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https://www.instagram.com/respublika_ardagerleri</t>
    </r>
    <r>
      <rPr>
        <sz val="12"/>
        <color theme="1"/>
        <rFont val="Times New Roman"/>
        <family val="1"/>
        <charset val="204"/>
      </rPr>
      <t xml:space="preserve">  - 149 подписчиков.</t>
    </r>
  </si>
  <si>
    <t>1.3.5.</t>
  </si>
  <si>
    <t>"Велоспорт для всех"</t>
  </si>
  <si>
    <t>ЧУ "Velolegend"</t>
  </si>
  <si>
    <t>Проект направлен на проведение занятий по велоспорту для детей с ментальными и моторными расстройствами.</t>
  </si>
  <si>
    <t>1.3.6.</t>
  </si>
  <si>
    <t>Текущий ремонт здания для КГУ "Центр активного долголетия"</t>
  </si>
  <si>
    <t>КФ "Шымкент-қайырымды қала"</t>
  </si>
  <si>
    <t>Проект направлен на повышение качества жизни пожилых людей за счёт обеспечения доступных, качественных и равных социальных услуг, а также укрепления их активности и благополучия.</t>
  </si>
  <si>
    <t xml:space="preserve">I. По итогам реализации проекта в одном из районов г. Шымкент выполнен текущий ремонт центра дневного пребывания, расположенного в трёхэтажном здании общей площадью 1 347 м², рассчитанного на приём до 200 пенсионеров в день.
II. Проведён текущий ремонт здания с соблюдением санитарных и безопасных норм, обеспечена доступная среда для маломобильных пожилых людей, обустроены функциональные пространства и приобретено необходимое оборудование.
III. В центре предоставляются следующие услуги:
 1)залы для физической активности;
 2)творческие мастерские и кружковые помещения;
 3)медицинские кабинеты;
 4)залы для настольных игр;
 5)административные помещения.
Ежегодный охват проекта составляет 2 000 человек.
</t>
  </si>
  <si>
    <t>1.4.</t>
  </si>
  <si>
    <t>Мероприятия по поддержке лечебных, детских и иных социальных учреждений, испытывающих затруднения с финансированием их текущей деятельности</t>
  </si>
  <si>
    <t>1.4.1.</t>
  </si>
  <si>
    <t>"Оснащение инклюзивного центра современным оборудованием"</t>
  </si>
  <si>
    <t>ОО "ЭКО Атамекен"</t>
  </si>
  <si>
    <t>Проект направлен на приобретение барокамеры для коррекционного центра "Дара бала", расположенного в г. Кентау Туркестанской области.</t>
  </si>
  <si>
    <t xml:space="preserve">I. Барокамера для коррекционного центра "Дара бала" будет приобретена в январе 2026 года.
II. До 31 декабря 2027 г. ежегодно 40-60 детей в возрасте от 1,5 до 18 лет, с задержкой психо-речевого развития (ЗПР), задержкой речевого развития (ЗРР) и с различными диагнозами аутистического спектра (РАС) города Кентау и близлежащих сел, имеющих направление на применение терапии барокамеры,  смогут бесплатно пройти терапию в данном центре. </t>
  </si>
  <si>
    <t>Реализация плана информационного сопровождения по проекту запланирована на I квартал 2026 года. Материалы будут размещаться в республиканских и региональных интернет-изданиях, социальных сетях и т.д.</t>
  </si>
  <si>
    <t>1.4.2.</t>
  </si>
  <si>
    <t xml:space="preserve"> "Приобретение оборудования по реабилитации детей с нарушением опорно-двигательного аппарата для ОО Аққу"</t>
  </si>
  <si>
    <t xml:space="preserve">ОО "Центр оказания помощи инвалидам и пожилым гражданам "Аққу"  </t>
  </si>
  <si>
    <t>Проект направлен на обеспечение доступа к необходимой медицинской и коррекционной помощи, включая лечение, реабилитационные мероприятия (физиотерапия, эрготерапия, ЛФК и т.д.) путем приобретения специализированного оборудования в Центр оказания специальных социальных услуг для детей с нарушением опорно-двигательного аппарата и психоневрологической патологией "Аққу"  в г. Косшы, по адресу ул. Акмола, 28.</t>
  </si>
  <si>
    <t>1.4.3.</t>
  </si>
  <si>
    <t>"Солнце на ладони"</t>
  </si>
  <si>
    <t>КГУ "Областная специальная школа-интернат" Управления образования Атырауской области</t>
  </si>
  <si>
    <t>Проект направлен на создание комфортных и безопасных условий проживания для детей с инвалидностью в интернате, способствующих их физическому, психологическому и социальному развитию за счёт обновления мебели и спальных принадлежностей, улучшения качества сна, атмосферы уюта и поддержки персонала.</t>
  </si>
  <si>
    <t>I. В рамках реализации проекта для ГККП "Атырауская областная специальная школа-интернат" осуществлена закупка и передача мебели, постельных принадлежностей и учебных материалов, направленных на улучшение условий проживания и обучения воспитанников учреждения.
II. В учреждение передано следующее имущество:
50 кроватей, 50 матрасов, 50 пухово-бамбуковых подушек, 50 всесезонных одеял, 150 комплектов постельного белья, 30 распашных шкафов, 1 000 тетрадей в клетку, 1 000 тетрадей в линейку, а также 60 тетрадей, адаптированных для обучения по системе Брайля.
III. Реализация проекта позволила обеспечить 50 воспитанников комфортными и безопасными спальными местами, а также улучшить их бытовые и санитарно-гигиенические условия проживания.</t>
  </si>
  <si>
    <t>1.5.</t>
  </si>
  <si>
    <t>Мероприятия по содействию деятельности в сфере профилактики и охраны здоровья граждан, а также пропаганды здорового образа жизни, улучшения морально-психологического состояния граждан</t>
  </si>
  <si>
    <t>1.6.</t>
  </si>
  <si>
    <t>Мероприятия по повышению квалификации и имиджа работников социальной сферы, здравоохранения и образования.</t>
  </si>
  <si>
    <t>2</t>
  </si>
  <si>
    <t>Развитие медиа, культурного сообщества, человеческого потенциала, укрепление трудовых отношений и инвестиции в устойчивое развитие общества</t>
  </si>
  <si>
    <t>2.1.</t>
  </si>
  <si>
    <t>Мероприятия по предоставлению материальной, финансовой, технической и иной помощи учащимся образовательных учреждений с хорошей академической успеваемостью из социально-уязвимых слоев населения, а также работникам в области здравоохранения и социальной поддержки населения, развития науки и образования, культуры в целях повышения квалификации</t>
  </si>
  <si>
    <t>2.2.</t>
  </si>
  <si>
    <t>Мероприятия по содействию деятельности в сфере образования, науки, культуры, искусства, просвещения, формирования гражданского общества</t>
  </si>
  <si>
    <t>2.2.1.</t>
  </si>
  <si>
    <t xml:space="preserve"> "Жарқын болашақ"</t>
  </si>
  <si>
    <t xml:space="preserve">КФ "BilimFoundation" </t>
  </si>
  <si>
    <t>Проект направлен на создание условий для обучения подростков города Жанаозен в передовых организациях образования страны</t>
  </si>
  <si>
    <t>I. С 2022 года при поддержке КФ «Samruk-Kazyna Trust» реализуется проект «Жарқын Болашақ» корпоративного фонда «Bilim Foundation», направленный на развитие человеческого капитала среди молодежи в возрасте от 12 до 22 лет. С начала реализации охвачено 177 участников. В 2025–2026 учебном году проект продолжается: обучаются 56 участников. Проект способствует развитию профессиональных и личностных компетенций, оказывает психологическую и профориентационную поддержку, обеспечивая широкое информационное сопровождение.</t>
  </si>
  <si>
    <t>"Создание инклюзивных условий в общеобразовательной школе" (4 этап)</t>
  </si>
  <si>
    <t>ОФ "Qamqor  Inclusive"</t>
  </si>
  <si>
    <t>Проект направлен на создание условий для инклюзии детей с особыми образовательными потребностями в г. Кульсары Атырауской области для получения качественного образования путем открытия 5 кабинетов поддержки инклюзии (КПИ) в действующих школах города.</t>
  </si>
  <si>
    <t>"STEM - среда для всех"</t>
  </si>
  <si>
    <t>ОФ "USTEM Foundation"</t>
  </si>
  <si>
    <t>Проект направлен на повышение доступности, качества и практической направленности STEM-образования для жительниц Атырауской области в возрасте от 18 до 45 лет, включая женщин с инвалидностью и матерей детей с инвалидностью.</t>
  </si>
  <si>
    <t>"Создание инклюзивных условий в общеобразовательной школе"</t>
  </si>
  <si>
    <t>ОФ "QAMQOR INCLUSIVE"</t>
  </si>
  <si>
    <t>Проект направлен на создание условий для инклюзии детей с особыми образовательными потребностями в г. Астане с целью обеспечения качественного образования путем открытия 10 кабинетов поддержки инклюзии (КПИ) в действующих школах города. В рамках проекта будут обеспечены современные пространства для индивидуальной и групповой работы с детьми, внедрены методические и коррекционные программы, что позволит повысить доступность образования, развить навыки саморегуляции и социализации детей с ООП.</t>
  </si>
  <si>
    <t>2.3.</t>
  </si>
  <si>
    <t>Мероприятия по организации и поддержке научно-практических исследований в области здравоохранения, педагогики, методики обучения и воспитания и других областях</t>
  </si>
  <si>
    <t>2.4.</t>
  </si>
  <si>
    <t>Мероприятия по содействию специализированным организациям, в том числе способствующим обеспечению занятости людей с ограниченными возможностями</t>
  </si>
  <si>
    <t>2.4.1</t>
  </si>
  <si>
    <t>Проведение съезда "Трудоустройство и создание рабочих мест для лиц с инвалидностью"</t>
  </si>
  <si>
    <t>ОЮЛ ""Евразийская ассоциация инклюзивного общества"</t>
  </si>
  <si>
    <t>2.5.</t>
  </si>
  <si>
    <t>Мероприятия по развитию массового спорта</t>
  </si>
  <si>
    <t>2.5.1.</t>
  </si>
  <si>
    <t>"SamrukCup2025"</t>
  </si>
  <si>
    <t>ОФ "Gibrat Pro"</t>
  </si>
  <si>
    <t>Проект направлен на повышение социальной интеграции молодежи категории NEET в г. Жанаозен, развитие командных навыков, формирование здоровой соревновательной среды и повышение физической активности участников. Проект создаёт условия для вовлечения молодежи в социально значимые мероприятия, расширяет возможности для самореализации и укрепления навыков коллективного взаимодействия.</t>
  </si>
  <si>
    <t>2.5.2.</t>
  </si>
  <si>
    <t>"Международный турнир по каратэ среди взрослых и молодежи"</t>
  </si>
  <si>
    <t>ОО "Западно-Казахстанская Федерация Карате-до WKF"</t>
  </si>
  <si>
    <t>Проект направлен на повышение уровня спортивных навыков, развитие международных спортивных связей и популяризация каратэ среди молодежи.</t>
  </si>
  <si>
    <t xml:space="preserve">I. 15 мая 2025 года состоялся заезд участников турнира в количестве 900 спортсменов из различных регионов Республики Казахстан, а также из Кыргызстана и России. 
II. 16–17 мая 2025 года прошли соревновательные дни турнира по программам КАТА и КУМИТЭ с участием 600 спортсменов в возрастных категориях 12–20 лет и старше.
III. 18 мая 2025 года состоялось завершение турнира с участием 300 спортсменов в возрастных категориях 6–11 лет, проведено награждение победителей и организован отъезд команд. </t>
  </si>
  <si>
    <t>2.6.</t>
  </si>
  <si>
    <t>Мероприятия по улучшению социально-трудовых отношений и развитию социальной ответственности в группе Фонда</t>
  </si>
  <si>
    <t>2.6.1.</t>
  </si>
  <si>
    <t>"Charity Samruk Marathon – 2026"</t>
  </si>
  <si>
    <t>ЧУ "Центр социального взаимодействия и коммуникаций"</t>
  </si>
  <si>
    <t>Проект направлен на популяризацию массового спорта, развитие культуры благотворительности и социальной ответственности, поддержку социальных инициатив, включая инклюзивное образование.</t>
  </si>
  <si>
    <t>Проект будет реализован в 2026 году. Планируемый охват участников составит 3 000 человек. Ожидаемый объём благотворительного сбора — 300 000 000 тенге.</t>
  </si>
  <si>
    <t>Реализация плана информационного сопровождения по проекту запланирована на I-II квартал 2026 года. Материалы будут размещаться в республиканских и региональных интернет-изданиях, социальных сетях и т.д.</t>
  </si>
  <si>
    <t>2.6.2.</t>
  </si>
  <si>
    <t xml:space="preserve">"ІІ Зимняя Спартакиада среди работников группы компаний АО «Самрук-Қазына» по хоккею и лыжным гонкам" </t>
  </si>
  <si>
    <t>Проект направлен на формирование культуры регулярных занятий зимними видами спорта среди сотрудников группы компаний АО "Самрук-Қазына", укрепление корпоративного духа и развитие внутренней коммуникации через проведение зимней Спартакиады.</t>
  </si>
  <si>
    <t xml:space="preserve">I. Проект планируется к реализации в 2026 году. В рамках проекта планируется провести II зимнюю Спартакиаду по 2 видам спорта (7-8 февраля 2026 г., г. Астана).
II. Планируется участие 590 спортсменов.
III. Будут награждены победители и призеры: вручены кубки, медали, дипломы и подарочные сертификаты. </t>
  </si>
  <si>
    <t xml:space="preserve">I. Проект планируется к реализации в 2026 году. В рамках проекта планируется провести суперфинальные соревнования по 12 видам спорта (август-сентябрь 2026 г., Назарбаев Университет).
II. Планируется участие более 900 спортсменов.
III.Будут награждены победители и призеры: вручены кубки, медали, дипломы и подарочные сертификаты.  </t>
  </si>
  <si>
    <t>Реализация плана информационного сопровождения по проекту запланирована на I-III квартал 2026 года. Материалы будут размещаться в республиканских и региональных интернет-изданиях, социальных сетях и т.д.</t>
  </si>
  <si>
    <t>2.7.</t>
  </si>
  <si>
    <t>Мероприятия, способствующие политическому, социальному и экономическому развитию Республики Казахстан</t>
  </si>
  <si>
    <t>2.8.</t>
  </si>
  <si>
    <t>Мероприятия по должному содержанию объектов и территорий, имеющих историческое, культурное или природоохранное значение</t>
  </si>
  <si>
    <t>2.9.</t>
  </si>
  <si>
    <t>Мероприятия по содействию укреплению мира, дружбы и согласия между народами</t>
  </si>
  <si>
    <t>3</t>
  </si>
  <si>
    <t>Реализация региональной программы социальных инвестиций в регионах присутствия группы Фонда</t>
  </si>
  <si>
    <t>3.1.</t>
  </si>
  <si>
    <t>Мероприятия по развитию социальной инфраструктуры</t>
  </si>
  <si>
    <t>3.1.1.</t>
  </si>
  <si>
    <t>"Строительство библиотеки и музея в пос. Доссор Макатского района Атырауской области"</t>
  </si>
  <si>
    <t>КФ "Компания по строительству объектов"</t>
  </si>
  <si>
    <t>Проект направлен на создание возможности для личностного роста населения, молодежи, появление современного комьюнити пространства для развития, проведения досуга</t>
  </si>
  <si>
    <t>Реализация плана информационного сопровождения по проекту запланирован на I квартал 2026 года. Материалы будут размещаться в республиканских и региональных интернет-изданиях, социальных сетях и т.д.</t>
  </si>
  <si>
    <t>3.1.2.</t>
  </si>
  <si>
    <t>"Строительство физкультурно-оздоровительного комплекса в поселке Ушактар г. Семей области Абай"</t>
  </si>
  <si>
    <t xml:space="preserve">ОФ "Ақ Ертіс"  </t>
  </si>
  <si>
    <t>Проект направлен на обеспечение доступа к качественным спортивным и оздоровительным услугам для местного населения, способствует улучшению здоровья, развитию физической активности, социальной интеграции. И созданию новых рабочих мест, а также улучшению социально-экономической ситуации в поселке.</t>
  </si>
  <si>
    <t>I. Реализация проекта запланирована на 2026 год. В настоящее время ожидается внесение изменений в Постановление Правительства Республики Казахстан, после чего будет начата реализация проекта.
II. Общая площадь здания составит 886,88 м².
III. Планируемый охват целевой аудитории составляет 3 839 человек.
IV. Планируемый период открытия 3-4 квартал 2026 года.</t>
  </si>
  <si>
    <t>3.1.3.</t>
  </si>
  <si>
    <t>ОО "Федерация настольного
 тенниса Кызылординской области"</t>
  </si>
  <si>
    <t>I. В рамках проекта совместно с акиматом Кызылординской области был построен Центр историко-культурного наследия с общей площадью 3 255,2 кв. м, который включает 2 этажа с цокольным этажом.Фондохранилище рассчитано на около 250 000 экспонатов, что в несколько раз превышает возможности старого музея. Экспозиции представлены в 13 тематических залах, включая природу, археологию, историю региона, этнографию, события Второй мировой войны, освоение космоса, годы независимости и детский зал. Музей оснащён современными технологиями: интерактивные панорамы, диорамы, мультимедийные витрины, LED-экраны и цифровые информационные системы.На прилегающей территории предусмотрены автостоянка, пешеходные дорожки и элементы благоустройства.
II.Ежегодный охват составит порядка 50 тыс. жителей.
Проект способствует сохранению культурного наследия, развитию научно-образовательной работы и доступности музея для всех групп населения.</t>
  </si>
  <si>
    <t>"Строительство центральной городской библиотеки в городе Жанаозен"</t>
  </si>
  <si>
    <t xml:space="preserve">КФ "Компания по строительству объектов" </t>
  </si>
  <si>
    <t>Реализация плана информационного сопровождения по проекту запланирован на IV квартал 2026 года. Материалы будут размещаться в республиканских и региональных интернет-изданиях, социальных сетях и т.д.</t>
  </si>
  <si>
    <t>3.1.4.</t>
  </si>
  <si>
    <t>"Строительство физкультурно-оздоровительного комплекса в городе
Аркалыке, Костанайской области"</t>
  </si>
  <si>
    <t>ГУ "Отдел строительства, архитектуры
и градостроительства акимата города Аркалыка"</t>
  </si>
  <si>
    <t>Проект направлен на повышение доступности физической культуры и спорта для жителей города Аркалык и Костанайской области путем строительства современного физкультурно-оздоровительного комплекса. В рамках проекта создаются безопасные и комфортные условия для занятий спортом детьми, молодежью и взрослыми, что способствует укреплению здоровья населения, формированию активного образа жизни, снижению социального напряжения и повышению вовлеченности населения в спортивные мероприятия.</t>
  </si>
  <si>
    <t xml:space="preserve">I. Проект планируется к реализации в 2026 году. В рамках реализации проекта планируется строительство 2-этажного физкультурно-оздоровительного комплекса в г. Аркалык Костанайской области, который включает в себя:
1) спортивный зал;
2) зал для разминки;
3) раздевалки и душевые;
4) санитарные узлы;
5) помещение для тренера и медпункт;
6) гардеробные и прочие технические помещения.
II. Общий охват проекта составит порядка 28 335 жителей города Аркалык, включая детей, учащихся школ, профессиональных спортсменов и лиц с ограниченными возможностями здоровья.
III. Ожидаемые результаты:
1) развитие спортивно-массовых и физкультурно-оздоровительных мероприятий;
2) увеличение доли систематически занимающихся спортом;
3) подготовка спортивного резерва;
4) создание новых рабочих мест;
5) развитие массового спорта и формирование здорового образа жизни среди населения.                                                                                                                      
</t>
  </si>
  <si>
    <t>Реализация плана информационного сопровождения по проекту запланирован c IV квартала 2026 года. Материалы будут размещаться в республиканских и региональных интернет-изданиях, социальных сетях и т.д.</t>
  </si>
  <si>
    <t>3.1.5.</t>
  </si>
  <si>
    <t>"Строительство крытого хоккейного корта в г. Аркалык"</t>
  </si>
  <si>
    <t xml:space="preserve">Проект направлен на повышение доступности занятий физической культурой и спортом для жителей города Аркалык и региона путем строительства крытого хоккейного корта. В рамках проекта создаются безопасные и комфортные условия для детей, молодежи и взрослых для занятий хоккеем, развития командных навыков и формирования здорового образа жизни. </t>
  </si>
  <si>
    <t xml:space="preserve">I. Проект планируется к реализации в 2026 году. В рамках реализации проекта планируется строительство 1-этажного крытого хоккейного корта в г. Аркалык Костанайской области, который включает в себя:
1) ледовую арену с зрительскими местами;
2) вестибюль;
3) раздевалки и душевые;
4) санитарные узлы;
5) помещения для инструкторов;
6) медпункт;
7) галерею для зрителей.
II. Общий охват проекта составит порядка 28 335 жителей города Аркалык, включая молодёжь, учащихся школ, профессиональных спортсменов и лиц с ограниченными возможностями здоровья.                                                                                                                                                                                                            </t>
  </si>
  <si>
    <t>3.1.6.</t>
  </si>
  <si>
    <t>"Капитальный ремонт зданий ГКП на ПХВ "Сузакская центральная районная больница" Управления общественного здоровья Туркестанской области в с.
Шолаккорган, Сузакского района, Туркестанской
области"</t>
  </si>
  <si>
    <t>КФСР "Түркістан"</t>
  </si>
  <si>
    <t>Проект направлен на повышение качества медицинской помощи населению Сузакского района Туркестанской области путем капитального ремонта зданий ГКП на ПХВ «Сузакская центральная районная больница» в с. Шолаккорган. В рамках проекта будут созданы современные и безопасные условия для работы медицинского персонала и оказания амбулаторной и стационарной помощи жителям района, что позволит улучшить доступность и эффективность медицинских услуг, снизить социальное напряжение и повысить доверие населения к системе здравоохранения.</t>
  </si>
  <si>
    <t xml:space="preserve">I. Проект планируется к реализации в 2026-2027 гг. По итогам реализации проекта улучшенными условиями получения медицинской помощи будут обеспечены около 25 000 жителей Сузакского района, в том числе:
1) взрослое и детское население, получающее первичную и специализированную медицинскую помощь;
2) 8 500 пациентов, пролеченных в условиях стационара в 2025 году при коечном фонде 157 койко-мест;
3) уязвимые категории граждан - пенсионеры, лица с инвалидностью, многодетные и социально незащищённые семьи, для которых будет обеспечен безбарьерный доступ к медицинским услугам.
II. В рамках проекта будет проведён капитальный ремонт и модернизация медицинской инфраструктуры, включая:
1) обновление помещений лечебного, диагностического и вспомогательного назначения;
2) замену инженерных сетей, санитарно-технических узлов и систем вентиляции;
3) создание безбарьерной среды и внедрение энергоэффективных решений.
III. Реализация проекта обеспечит следующие качественные результаты:
1) повышение качества и доступности медицинских услуг;
2) снижение санитарно-эпидемиологических рисков и улучшение условий пребывания пациентов и труда медицинского персонала;
3) продление срока эксплуатации зданий больницы на десятки лет и снижение эксплуатационных расходов. В результате реализации проекта будет выполнен капитальный ремонт 8 зданий больничного комплекса (10 корпусов), включая основные лечебные корпуса А, Б, В и вспомогательные корпуса Г1–Г8. Проведение ремонтных работ обеспечит модернизацию медицинской инфраструктуры, а также создание комфортных условий для пациентов и медицинского персонала.
</t>
  </si>
  <si>
    <t>3.2.</t>
  </si>
  <si>
    <t>Мероприятия по возрождению историко-культурного наследия</t>
  </si>
  <si>
    <t>3.2.1.</t>
  </si>
  <si>
    <t>"Туган елге саяхат"</t>
  </si>
  <si>
    <t xml:space="preserve">КФ "Фонд социальных 
проектов"  </t>
  </si>
  <si>
    <t>Проект направлен на формирование у школьников осознанного подхода к выбору будущей профессии через знакомство с историей, культурой и экономическим потенциалом Казахстана, а также с актуальными и востребованными профессиями в рамках профориентационных и образовательных поездок по стране.</t>
  </si>
  <si>
    <t>3.2.2.</t>
  </si>
  <si>
    <t>"Культурно-просветительская программа: популяризация казахского музыкального искусства в Узбекистане"</t>
  </si>
  <si>
    <t>ОФ "Фонд Национального театра"</t>
  </si>
  <si>
    <t>Проект направлен на развитие международного культурного сотрудничества между Казахстаном и Узбекистаном через организацию гастрольных выступлений, популяризацию казахского музыкального искусства за рубежом и укрепление имиджа Казахстана как страны с богатым культурным наследием.</t>
  </si>
  <si>
    <t>I. В рамках реализации проекта была разработана и утверждена культурно-просветительская программа Общественного фонда "Фонд Национального театра" по популяризации казахского музыкального искусства в Узбекистане.
II. Подготовлены гастроли оперы, посвящённой 800-летию Улуса Жошы (Алтын Орда), включая подбор репертуара, репетиции и организацию поездки.
III. 14 ноября 2025 года состоялся показ оперы в г. Ташкент на сцене Государственного академического Большого театра Узбекистана имени Алишера Навои.
IV. В рамках проекта была обеспечена полная организация мероприятия, включая сценическое и техническое сопровождение, размещение артистов и взаимодействие с местными учреждениями культуры.
V. В гастролях в г. Ташкенте приняли участие 215 артистов, что свидетельствовало о масштабности и значимости проекта; спектакль и концертную программу посмотрели более 5 000 зрителей.
VI. Представление казахского музыкального искусства было адресовано международной аудитории и включало участие в культурных и образовательных инициативах.</t>
  </si>
  <si>
    <t>I.Опубликованы материалы о проекте: 
1. Общее количество опубликованных материалов в информационном поле за отчетный период – 12
2. Общий охват медиа работы Пользователя и совокупный охват в СМИ и социальных сетях более 130 000 просмотров 
3. Все материалы размещены на бесплатной основе. Все мероприятия освещены в полной мере согласно договору.                                                                                                                                                                        
II.Социальные сети администратора:
1. Instagram - https://https://www.instagram.com/abay.kaz.ntob/  - 25 500 подписчиков.</t>
  </si>
  <si>
    <t>3.3.</t>
  </si>
  <si>
    <t>Мероприятия по формированию здорового образа жизни жителей</t>
  </si>
  <si>
    <t>3.3.1</t>
  </si>
  <si>
    <t xml:space="preserve">Модернизация социально-инновационного проекта  "Astana Bike" </t>
  </si>
  <si>
    <t>ГУ "Управление транспорта и развития дорожно - транспортной инфраструктуры города Астаны"</t>
  </si>
  <si>
    <t xml:space="preserve">Проект направлен на полное обновление устаревшего велопарка на новое инновационное велооборудование. </t>
  </si>
  <si>
    <t xml:space="preserve"> Реализация плана информационного сопровождения по проекту запланирован на II квартал 2026 года. Материалы будут размещаться в республиканских и региональных интернет-изданиях, социальных сетях и т.д.</t>
  </si>
  <si>
    <t>3.4.</t>
  </si>
  <si>
    <t>Мероприятия по развитию местных сообществ через поддержку гражданских инициатив</t>
  </si>
  <si>
    <t>4</t>
  </si>
  <si>
    <t>Укрепление репутации и продвижение имиджа Фонда и/или группы Фонда</t>
  </si>
  <si>
    <t>4.1.</t>
  </si>
  <si>
    <t>4.1. Мероприятия по реализации проектов, направленных на продвижение имиджа Фонда и/или группы Фонда</t>
  </si>
  <si>
    <t>"Организация имиджевых мероприятий, приуроченных к 10-летию корпоративного фонда "Samruk-Kazyna Trust"</t>
  </si>
  <si>
    <t>КФ "Samruk-Kazyna Trust"</t>
  </si>
  <si>
    <t xml:space="preserve">Проект направлен на организацию имиджевых мероприятий, приуроченных к 10-летию корпоративного фонда «Samruk-Kazyna Trust» </t>
  </si>
  <si>
    <t xml:space="preserve">I. Установлены логотипы на 29 объектах.
II. На 1 объекте установка логотипа запланирована на I квартал 2026 года. </t>
  </si>
  <si>
    <t>Реализация плана информационного сопровождения по проекту запланирован c I квартала 2026 года. Материалы будут размещаться в республиканских и региональных интернет-изданиях, социальных сетях и т.д.</t>
  </si>
  <si>
    <t>4.2.</t>
  </si>
  <si>
    <t>Мероприятия по реализации проектов, укрепляющих репутацию Фонда и/или группы Фонда как устойчивых и социально-ответственных организаций</t>
  </si>
  <si>
    <t>Итого по БП</t>
  </si>
  <si>
    <t xml:space="preserve">Другие источники финансирования </t>
  </si>
  <si>
    <t>"Samruk Umiti"</t>
  </si>
  <si>
    <t>ОФ "JELKEN FOUNDATION"</t>
  </si>
  <si>
    <t>Проект направлен на подготовку учащихся детских домов 8-9 классов к поступлению в колледжи на рабочие профессии. Развитие академических знаний, содействие осознанному выбору профессии через профориентацию, менторство и поддержку, социализации детей-сирот во взрослую жизнь. Трудоустройство на предприятия портфельных компаний АО "Самрук-Қазына".</t>
  </si>
  <si>
    <t xml:space="preserve">I. Географией реализации проекта были определены Павлодарская и Восточно-Казахстанская области. В проекте принимало участие 93 участника (Павлодар - 47, Усть-Каменогорск - 46)
II.  Общее количество, поступивших в колледж в 2025 году среди 9 классов – 31 детей (Усть-Каменогорск – 10, Павлодар – 21). Из них выбрали рабочую профессию 25. Ожидается их трудоустройство в 2028 году – 2029 гг.
III.  К каждому студенту прикреплен наставник со стороны молодежного крыла портфельных компаний. Подписан меморандум с 7 ПК/ДЗО АО "Самрук-Қазына"  каксательно наставничества и дальнейшего трудоустройства участников проекта на отчетном форуме Фонда 19 декабря 2025 года в г. Астана.
</t>
  </si>
  <si>
    <t xml:space="preserve">"Организация и проведение Полуфинала и Финала SK «Әзіл Fest» среди сотрудников группы компаний АО «Самұрық-Қазына»" </t>
  </si>
  <si>
    <t xml:space="preserve">Проект направлен на укрепление корпоративной культуры, повышение командного духа, развитие творческих навыков сотрудников и улучшение взаимодействия внутри коллектива для повышения общей эффективности работы группы компаний АО «Самурк-Казына» </t>
  </si>
  <si>
    <t>I. 12 июля 2025 года во Дворце «Жастар сарайы» состоялся полуфинал с участием 10 команд (100 участников) и около 850 зрителей.
II. 18 сентября 2025 года во Дворце мира и согласия состоялся финал с участием 5 команд (50 участников) и около 600 зрителей.
По итогам финальной игры призовые места распределились следующим образом:
1 место — команда АО «КазМунайГаз»;
2 место — команда АО «Казатомпром»;
3 место — команда АО «КЕГОК».
III. В рамках проекта было собрано 24,3 млн тенге благотворительных средств, за счёт которых планируется открытие ещё одного кабинета поддержки инклюзии.</t>
  </si>
  <si>
    <t>"Поддержка родителей детей с синдромом Дауна"</t>
  </si>
  <si>
    <t xml:space="preserve">ОФ «Каритас Казахстан» </t>
  </si>
  <si>
    <t xml:space="preserve">Проект направлен на содействие социальной адаптации и интеграции в общество детей и подростков с синдромом Дауна; доступ к образованию и возможность трудоустройства; повышение осведомленности общества о людях с синдромом Дауна. </t>
  </si>
  <si>
    <t>I. Обеспечена комплексная поддержка детей с синдромом Дауна и их семей: коррекционно-развивающие услуги (логопедические, психолого-педагогические занятия, ЛФК и массаж) получили 32 ребёнка, посещающие группу дневного пребывания и индивидуальные занятия.
II. Обновлены и скорректированы 28 индивидуальных программ развития (ИПР), разработаны 13 новых ИПР; проведены 5 онлайн-консультаций и 9 очных консультаций, всем родителям предоставлены рекомендации и программы для домашних занятий.
III. Отмечена положительная динамика в развитии речи, мелкой моторики, навыков общения и самообслуживания детей, улучшение адаптации и снижение поведенческих трудностей.
IV. Проведена подготовка и повышение квалификации 22 специалистов в городах Алматы (14), Атырау (3), Кульсары (3), Кокшетау (2), включая обучение 2 специалистов у иностранных экспертов.
V. В Центре «Күншуақ» еженедельно проводились педагогические советы и семинары для анализа и корректировки ИПР, обсуждения сложных случаев и обмена профессиональным опытом.
VI. 28 ноября проведён семинар «Каритас и безопасность» для новых сотрудников с ознакомлением с Кодексом этики, Политикой защиты детей и внутренними документами фонда.
VII. Реализован комплекс культурных, спортивных и праздничных мероприятий (театральные посещения, тематические утренники, спортивно-творческие события, выезды и праздник ко Дню защиты детей), способствующих развитию социальных навыков детей, укреплению взаимодействия с родителями и повышению мотивации к обучению.</t>
  </si>
  <si>
    <t>"Создание  реабилитационных центров «Ainala»"</t>
  </si>
  <si>
    <t xml:space="preserve">ОФ "Baquatty Aimaq Qory" </t>
  </si>
  <si>
    <t xml:space="preserve">Проект направлен на создание условий для доступа к комплексной реабилитации сельских  детей с инвалидностью </t>
  </si>
  <si>
    <t>5</t>
  </si>
  <si>
    <t>"X Спартакиада среди работников группы компаний АО Самрук-Қазына"</t>
  </si>
  <si>
    <t>Проект направлен на формирование культуры регулярных занятий зимними видами спорта среди сотрудников группы компаний АО «Самрук-Қазына», укрепление корпоративного духа и развитие внутренней коммуникации через проведение летней Спартакиады.</t>
  </si>
  <si>
    <t>I. Проведены суперфинальные соревнования по 12 видам спорта (8–10 августа 2025 г., Назарбаев Университет);  
II. Проведены мастер-классы по различным направлениям;  
III. Проведены церемонии открытия и закрытия с участием казахстанских звезд (Alem), организаторов и участников;  
IV. Организованы соответствующие тематические активности:  
- 1-й день, направление – образование: мотивационные тренинги, обучающие игры (личностный рост, финансовая грамотность, личный бренд и др.), мастер-классы для участников и болельщиков;  
- 2-й день, направление – культура: музыкально-танцевальное мероприятие под открытым небом с участием хедлайнера, диджея, развлекательные активности (трехдневный квест), посещение спектаклей/мюзиклов;  
- 3-й день, направление – благотворительность: благотворительный аукцион (лоты с автографами известных спортсменов), благотворительная ярмарка и др.;  
V. Награждены победители и призеры: вручены кубки, медали, дипломы и подарочные сертификаты.  
VI. В общекомандном зачёте 1-е место заняла команда АО «НК «ҚТЖ», 2-е место — АО «НК «КазМунайГаз», 3-е место — АО «QazaqGaz».</t>
  </si>
  <si>
    <t>6</t>
  </si>
  <si>
    <t xml:space="preserve"> "Charity Samruk Marathon – 2025"</t>
  </si>
  <si>
    <t>Проект направлен на популяризацию массового спорта, развитие культуры благотворительности и социальной ответственности, а также сбор средств на поддержку социальных инициатив, включая создание инклюзивных кабинетов в школах и помощь детям с особыми образовательными потребностями.</t>
  </si>
  <si>
    <t>I. Проведён комплекс организационных мероприятий по подготовке марафона, включая получение всех необходимых разрешений.
II. Разработан и согласован маршрут проведения марафона.
III. Обеспечена техническая, медико-охранная и логистическая поддержка участников.
IV. Организована выдача стартовых наборов для участников марафона.
V. Проведён марафон с участием 3 000 человек и организовано награждение победителей.
VI. Реализовано благотворительное мероприятие «Мейірімді мекен» для детей с особыми потребностями.
VII. Все мероприятия проведены в соответствии с графиком реализации проекта, подготовлены и предоставлены все предусмотренные отчёты и документы.
VIII. По итогам марафона 2025 года собрано 208 млн тенге, направленных на создание и оснащение 10 кабинетов инклюзии в школах города Астаны (школы № 23, 29, 48, 54, 60, 71, 83, 91, 96 и 98).</t>
  </si>
  <si>
    <t>7</t>
  </si>
  <si>
    <t>8</t>
  </si>
  <si>
    <t xml:space="preserve">I. По итогам реализации проекта улучшенные условия получения медицинской помощи будут обеспечены для около 25 000 жителей Сузакского района, в том числе:
1) взрослое и детское население, получающее первичную и специализированную медицинскую помощь;
2) 8 500 пациентов, пролеченных в условиях стационара в 2025 году при коечном фонде 157 койко-мест;
3) уязвимые категории граждан - пенсионеры, лица с инвалидностью, многодетные и социально незащищённые семьи, для которых будет обеспечен безбарьерный доступ к медицинским услугам.
II. В рамках проекта будет проведён капитальный ремонт и модернизация медицинской инфраструктуры, включая:
1) обновление помещений лечебного, диагностического и вспомогательного назначения;
2) замену инженерных сетей, санитарно-технических узлов и систем вентиляции;
3) создание безбарьерной среды и внедрение энергоэффективных решений.
III. Реализация проекта обеспечит следующие качественные результаты:
1) повышение качества и доступности медицинских услуг;
2) снижение санитарно-эпидемиологических рисков и улучшение условий пребывания пациентов и труда медицинского персонала;
3) продление срока эксплуатации зданий больницы на десятки лет и снижение эксплуатационных расходов. В результате реализации проекта будет выполнен капитальный ремонт 8 зданий больничного комплекса (10 корпусов), включая основные лечебные корпуса А, Б, В и вспомогательные корпуса Г1–Г8. Проведение ремонтных работ обеспечит модернизацию медицинской инфраструктуры, а также создание комфортных условий для пациентов и медицинского персонала.
Проект планируется к реализации в 2026–2027 годах.
</t>
  </si>
  <si>
    <t>Реализация плана информационного сопровождения по проекту запланирован с I квартала 2026 года. Материалы будут размещаться в республиканских и региональных интернет-изданиях, социальных сетях и т.д.</t>
  </si>
  <si>
    <t>9</t>
  </si>
  <si>
    <t>I. В рамках проекта планируется строительство центральной городской библиотеки в городе Жанаозен общей площадью 1 814 кв. м, включающей книгохранилище, обменно-резервный фонд, читальный зал, отдел искусств, компьютерный кабинет, кабинет звукозаписи и адаптации, амфитеатр, коворкинг и конференц-зал. Проектная мощность — 179 человек, фонд хранения — 100 тыс. единиц. Здание двухэтажное с подвальным этажом, прямоугольной формы (21×29 м), высота — 9 м.</t>
  </si>
  <si>
    <t xml:space="preserve">Итого по другим источникам </t>
  </si>
  <si>
    <t>Отклонение</t>
  </si>
  <si>
    <t>Помощь людям, сообществам в социальном и медицинском секторе, в том числе:</t>
  </si>
  <si>
    <t>Развитие медиа, культурного сообщества, развитие человеческого потенциала</t>
  </si>
  <si>
    <r>
      <rPr>
        <sz val="12"/>
        <color rgb="FF000000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2025 год - 459; 
2.Охват медиа работы Пользователя в СМИ и социальных сетях более 322 000 просмотров 
3.Охват медиа работы Корпоративного фонда в СМИ и социальных сетях более 1 425 000 просмотров
4.Совокупный охват материалов в СМИ и социальных сетях более 1 747 000 просмотров   
3. Более 25 пресс-релизов для республиканских и региональных СМИ, пабликов, сайтов и социальных сетей акиматов.
4. Организованы запуск проекта и круглый стол по итогам проекта.
II.Социальные сети администратора:
1. Instagram - https://www.instagram.com/medpoezd.kz/ - 3676 подписчика;  
Сайт - </t>
    </r>
    <r>
      <rPr>
        <u/>
        <sz val="12"/>
        <color rgb="FF1155CC"/>
        <rFont val="Times New Roman"/>
        <family val="1"/>
        <charset val="204"/>
      </rPr>
      <t>https://www.medpoezd.kz/</t>
    </r>
  </si>
  <si>
    <t>I.   В Центр приобретены:
•     Вертикализатор "Horizon"
•     Шведская стенка ROMANA усиленная с лавочкой
•     Шведская стенка ROMANA Next Skalolaz
•     Нейротренажер "Ногоборд"
•     Фибер "Солнышко" для сенсорной комнаты
•     Панель тактильная 120*100 см
•     Модуль для развития тактильных ощущений 00.10.02
•     Модуль для стереогнастических чувств 00.10.05
•     Модуль для развития тактильных ощущений 00.10.02
•     Модуль для подбора цветов 00.10.07
•     Кресло-коляска для инвалидов 
II. Центр посещают и получают бесплатные услуги дети от 1,5 до 18 лет при поддержке городского акимата. Мощность центра рассчитана на 30 детей, планируемый охват в год 30-40 детей.</t>
  </si>
  <si>
    <t>Итого по всем источникам:</t>
  </si>
  <si>
    <t>2.2.2.</t>
  </si>
  <si>
    <t>2.2.3.</t>
  </si>
  <si>
    <t>2.2.4.</t>
  </si>
  <si>
    <t>2.6.3.</t>
  </si>
  <si>
    <t>3.1.7.</t>
  </si>
  <si>
    <t>4.1.1.</t>
  </si>
  <si>
    <r>
      <rPr>
        <sz val="12"/>
        <color rgb="FF000000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2025 год - 72; 
2.Охват медиа работы Пользователя в СМИ и социальных сетях более 650 000 просмотров 
3.Охват медиа работы Корпоративного фонда в СМИ и социальных сетях более 13 000 просмотров 
4.Совокупный охват материалов в СМИ и социальных сетях более 663 000 просмотров    
5. Все материалы размещены на бесплатной основе. Все мероприятия освещены в полной мере согласно договору.                                                                                                                                                                
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https://www.instagram.com/miloserdie_dom/</t>
    </r>
    <r>
      <rPr>
        <sz val="12"/>
        <color rgb="FF000000"/>
        <rFont val="Times New Roman"/>
        <family val="1"/>
        <charset val="204"/>
      </rPr>
      <t xml:space="preserve">  - 6785 подписчика;  
</t>
    </r>
  </si>
  <si>
    <t>I.Опубликованы материалы о проекте: 
1. Общее количество опубликованных материалов в информационном поле за отчетный период – 21
2.Охват медиа работы Пользователя в СМИ и социальных сетях более 95 000 просмотров 
3.Охват медиа работы Корпоративного фонда в СМИ и социальных сетях более 70 000 просмотров4.Совокупный охват материалов в СМИ и социальных сетях более 165 000 просмотров    
5. Все материалы размещены на бесплатной основе. Все мероприятия освещены в полной мере согласно договору.
6. Проведено мероприятие торжественного открытия центра.</t>
  </si>
  <si>
    <t>I.Опубликованы материалы о проекте: 
1. Общее количество опубликованных материалов в информационном поле за отчетный период – 14
2.Охват медиа работы Пользователя в СМИ и социальных сетях более 3 000 просмотров 
3.Охват медиа работы Корпоративного фонда в СМИ и социальных сетях более 8 000 просмотров 4.Совокупный охват материалов в СМИ и социальных сетях более 11 000 просмотров   
4. Все материалы размещены на бесплатной основе. Все мероприятия освещены в полной мере согласно договору. 
5. Проведено мероприятие торжественного вручения ключей автобуса школе.                                                                                            
II.Социальные сети администратора:
1. Instagram - https://www.instagram.com/zhubanov_mektebi/ - 6210 подписчик.  2. Сайт - https://jubanov.kz/ru/about/</t>
  </si>
  <si>
    <r>
      <rPr>
        <sz val="12"/>
        <color theme="1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2025 год - 86; 
2.Охват медиа работы Пользователя в СМИ и социальных сетях более 1 000 000 просмотров 
3.Охват медиа работы Корпоративного фонда в СМИ и социальных сетях более 244 000 просмотров 
4.Совокупный охват материалов в СМИ и социальных сетях более 1 244 000 просмотров   
5. Все материалы размещены на бесплатной основе. Все мероприятия освещены в полной мере согласно договору.
6. Проведено торжественное мероприятие по открытию сезона в Алматинской области и закрытию сезона в Акмолинской области.                                                                                                                                                              
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https://www.instagram.com/cplife_kz/</t>
    </r>
    <r>
      <rPr>
        <sz val="12"/>
        <color theme="1"/>
        <rFont val="Times New Roman"/>
        <family val="1"/>
        <charset val="204"/>
      </rPr>
      <t xml:space="preserve"> - 3221 подписчик. </t>
    </r>
  </si>
  <si>
    <r>
      <rPr>
        <sz val="12"/>
        <color theme="1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2025 год - 35; 
2.Охват медиа работы Пользователя в СМИ и социальных сетях более 42 000 просмотров 
3.Охват медиа работы Корпоративного фонда в СМИ и социальных сетях более 9 000 просмотров 
4.Совокупный охват материалов в СМИ и социальных сетях более 51 000 просмотров   
5. Все материалы размещены на бесплатной основе. Все мероприятия освещены в полной мере согласно договору.                                                                                                                                                                                                                                                            
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https://www.instagram.com/velolegend_inclusion/</t>
    </r>
    <r>
      <rPr>
        <sz val="12"/>
        <color theme="1"/>
        <rFont val="Times New Roman"/>
        <family val="1"/>
        <charset val="204"/>
      </rPr>
      <t xml:space="preserve">  - 1871 подписчик.</t>
    </r>
  </si>
  <si>
    <t>I.Опубликованы материалы о проекте: 
1. Общее количество опубликованных материалов в информационном поле за отчетный период – 20
2.Охват медиа работы Пользователя в СМИ и социальных сетях более 92 000 просмотров 
3.Охват медиа работы Корпоративного фонда в СМИ и социальных сетях более 50 000 просмотров
4.Совокупный охват материалов в СМИ и социальных сетях более 142 000 просмотров   
5. Все материалы размещены на бесплатной основе. Все мероприятия освещены в полной мере согласно договору.
6. Проведено мероприятие торжественного открытия центра.</t>
  </si>
  <si>
    <r>
      <rPr>
        <sz val="12"/>
        <color theme="1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отчетный период – 3
2.Охват медиа работы Пользователя в СМИ и социальных сетях более 2 000 просмотров 
3.Охват медиа работы Корпоративного фонда в СМИ и социальных сетях более 3 000 просмотров
4.Совокупный охват материалов в СМИ и социальных сетях более 5 000 просмотров   
5. Все материалы размещены на бесплатной основе. Все мероприятия освещены в полной мере согласно договору.
6. Проведено мероприятие по посещению центра.                                                 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https://www.instagram.com/akku_kosshy/</t>
    </r>
    <r>
      <rPr>
        <sz val="12"/>
        <color theme="1"/>
        <rFont val="Times New Roman"/>
        <family val="1"/>
        <charset val="204"/>
      </rPr>
      <t xml:space="preserve"> - 79 подписчиков.</t>
    </r>
  </si>
  <si>
    <t xml:space="preserve">I.Опубликованы материалы о проекте: 
1. Общее количество опубликованных материалов в информационном поле за отчетный период – 173
2.Охват медиа работы Пользователя в СМИ и социальных сетях более 100 000 просмотров 
3.Охват медиа работы Корпоративного фонда в СМИ и социальных сетях более 12 000 просмотров
4.Совокупный охват материалов в СМИ и социальных сетях более 112 000 просмотров   
3. Все материалы размещены на бесплатной основе. Все мероприятия освещены в полной мере согласно договору.
II.Социальные сети администратора:
1. Instagram - https://www.instagram.com/zharqyn__bolashaq/- 8668 подписчиков;  
Сайт - https://zharqynbolashaq.kz/                                                                                                           </t>
  </si>
  <si>
    <t xml:space="preserve">I.Опубликованы материалы о проекте: 
1. Общее количество опубликованных материалов в информационном поле за отчетный период – 29
2.Охват медиа работы Пользователя в СМИ и социальных сетях более 10 000 просмотров 
3.Охват медиа работы Корпоративного фонда в СМИ и социальных сетях более 29 000 просмотров 
4.Совокупный охват материалов в СМИ и социальных сетях более 39 000 просмотров
5. Все материалы размещены на бесплатной основе. Все мероприятия освещены в полной мере согласно договору.
6. Проведено мероприятие по официальному открытию кабинетов в г. Кульсары.                                                                                   </t>
  </si>
  <si>
    <r>
      <rPr>
        <sz val="12"/>
        <color theme="1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отчетный период – 211
2.Охват медиа работы Пользователя в СМИ и социальных сетях более 500 000 просмотров 
3.Охват медиа работы Корпоративного фонда в СМИ и социальных сетях более 120 000 просмотров
4.Совокупный охват материалов в СМИ и социальных сетях более 620 000 просмотров   
5. Все материалы размещены на бесплатной основе. Все мероприятия освещены в полной мере согласно договору.
6. Организована церемония подписания меморандума и форум по завершению проекта.
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https://www.instagram.com/stemhanym/</t>
    </r>
    <r>
      <rPr>
        <sz val="12"/>
        <color theme="1"/>
        <rFont val="Times New Roman"/>
        <family val="1"/>
        <charset val="204"/>
      </rPr>
      <t xml:space="preserve"> - 1131 подписчиков;
Сайт - </t>
    </r>
    <r>
      <rPr>
        <u/>
        <sz val="12"/>
        <color rgb="FF1155CC"/>
        <rFont val="Times New Roman"/>
        <family val="1"/>
        <charset val="204"/>
      </rPr>
      <t>https://www.stemhanym.kz</t>
    </r>
    <r>
      <rPr>
        <sz val="12"/>
        <color theme="1"/>
        <rFont val="Times New Roman"/>
        <family val="1"/>
        <charset val="204"/>
      </rPr>
      <t xml:space="preserve"> </t>
    </r>
  </si>
  <si>
    <r>
      <rPr>
        <sz val="12"/>
        <color rgb="FF000000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отчетный период – 112
2. Охват медиа работы Пользователя в СМИ и социальных сетях более 70 000 просмотров 
3.Охват медиа работы Корпоративного фонда в СМИ и социальных сетях более 120 000 просмотров
4.Совокупный охват материалов в СМИ и социальных сетях более 190 000 просмотров
5.Все материалы размещены на бесплатной основе. Все мероприятия освещены в полной мере согласно договору.
6.Организовано торжественное открытие кабинетов в г. Астана, Кульсары и Кокшетау.                                                                                                                 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https://www.instagram.com/qamqorlyq.qory/</t>
    </r>
    <r>
      <rPr>
        <sz val="12"/>
        <color rgb="FF000000"/>
        <rFont val="Times New Roman"/>
        <family val="1"/>
        <charset val="204"/>
      </rPr>
      <t xml:space="preserve"> - 4596 подписчиков.
</t>
    </r>
  </si>
  <si>
    <t>I.Опубликованы материалы о проекте: 
1. Общее количество опубликованных материалов в информационном поле за отчетный период – 10
2.Охват медиа работы Пользователя в СМИ и социальных сетях более 600 просмотров 
3.Охват медиа работы Корпоративного фонда в СМИ и социальных сетях более 1 000 просмотров
4.Совокупный охват материалов в СМИ и социальных сетях более 1600 просмотров      
5. Все материалы размещены на бесплатной основе. Все мероприятия освещены в полной мере согласно договору.                                                                                                                                                                       
II.Социальные сети администратора:
1. Instagram - https://www.instagram.com/inclusia.kz/ - 183 подписчиков.</t>
  </si>
  <si>
    <t xml:space="preserve">I.Опубликованы материалы о проекте: 
1. Общее количество опубликованных материалов в информационном поле за отчетный период – 11
2.Охват медиа работы Пользователя в СМИ и социальных сетях более 3 000 просмотров 
3.Охват медиа работы Корпоративного фонда в СМИ и социальных сетях более 2 000 просмотров
4.Совокупный охват материалов в СМИ и социальных сетях более 5 000 просмотров       
5. Все материалы размещены на бесплатной основе. Все мероприятия освещены в полной мере согласно договору.                                                                                                                                                                       
</t>
  </si>
  <si>
    <t xml:space="preserve">I.Опубликованы материалы о проекте: 
1. Общее количество опубликованных материалов в информационном поле за отчетный период – 12
2.Охват медиа работы Пользователя в СМИ и социальных сетях более 52 000 просмотров 
3.Охват медиа работы Корпоративного фонда в СМИ и социальных сетях более 3 500 просмотров
4.Совокупный охват материалов в СМИ и социальных сетях более 55 500 просмотров      
5. Все материалы размещены на бесплатной основе. Все мероприятия освещены в полной мере согласно договору.                                                                                                                                                                       
</t>
  </si>
  <si>
    <t xml:space="preserve">I.Опубликованы материалы о проекте: 
1. Общее количество опубликованных материалов в информационном поле за отчетный период – 8
2.Охват медиа работы Пользователя в СМИ и социальных сетях более 15 000 просмотров 
3.Охват медиа работы Корпоративного фонда в СМИ и социальных сетях более 6 000 просмотров 
4.Совокупный охват материалов в СМИ и социальных сетях более 21 000 просмотров
5. Все материалы размещены на бесплатной основе. Все мероприятия освещены в полной мере согласно договору.                                                                                                                                                                       
</t>
  </si>
  <si>
    <r>
      <rPr>
        <sz val="12"/>
        <color rgb="FF000000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отчетный период – 45
2.Охват медиа работы Пользователя в СМИ и социальных сетях более 200 000 просмотров 
3.Охват медиа работы Корпоративного фонда в СМИ и социальных сетях более 29 000 просмотров
4.Совокупный охват материалов в СМИ и социальных сетях более 229 000 просмотров
5. Все материалы размещены на бесплатной основе. Все мероприятия освещены в полной мере согласно договору.
6. Организована церемония торжественного запуска первого сезона проекта.
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https://www.instagram.com/tuganelge_sayahat/</t>
    </r>
    <r>
      <rPr>
        <sz val="12"/>
        <color rgb="FF000000"/>
        <rFont val="Times New Roman"/>
        <family val="1"/>
        <charset val="204"/>
      </rPr>
      <t xml:space="preserve"> - 1948 подписчиков.
</t>
    </r>
  </si>
  <si>
    <r>
      <rPr>
        <sz val="12"/>
        <color theme="1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отчетный период – 48
2.Охват медиа работы Пользователя в СМИ и социальных сетях более 17 000 просмотров 
3.Охват медиа работы Корпоративного фонда в СМИ и социальных сетях более 110 000 просмотров
4.Совокупный охват материалов в СМИ и социальных сетях более 127 000 просмотров   
5. Все материалы размещены на бесплатной основе. Все мероприятия освещены в полной мере согласно договору.
6. Организована церемония подписания меморандума с ПК/ДЗО о поддержке менторской программы в рамках проекта; проведена встреча с директорами детских домов и руководителями управления образования двух регионов. 
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https://www.instagram.com/samruk_umiti/</t>
    </r>
    <r>
      <rPr>
        <sz val="12"/>
        <color theme="1"/>
        <rFont val="Times New Roman"/>
        <family val="1"/>
        <charset val="204"/>
      </rPr>
      <t xml:space="preserve"> - 55 подписчиков.
</t>
    </r>
  </si>
  <si>
    <r>
      <rPr>
        <sz val="12"/>
        <color theme="1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отчетный период – 50
2.Охват медиа работы Пользователя в СМИ и социальных сетях более 250 000 просмотров 
3.Охват медиа работы Корпоративного фонда в СМИ и социальных сетях более 6 000 просмотров
4.Совокупный охват материалов в СМИ и социальных сетях более 256 000 просмотров   
5. Все материалы размещены на бесплатной основе. Все мероприятия освещены в полной мере согласно договору.
6. Организованы два этапа проекта: полуфинал и финал.
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https://www.instagram.com/skazilfest/</t>
    </r>
    <r>
      <rPr>
        <sz val="12"/>
        <color theme="1"/>
        <rFont val="Times New Roman"/>
        <family val="1"/>
        <charset val="204"/>
      </rPr>
      <t xml:space="preserve"> - 584 подписчиков.
</t>
    </r>
  </si>
  <si>
    <r>
      <rPr>
        <sz val="12"/>
        <color theme="1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отчетный период – 57
2.Охват медиа работы Пользователя в СМИ и социальных сетях более 49 000 просмотров 
3.Охват медиа работы Корпоративного фонда в СМИ и социальных сетях более 8 000 просмотров
4.Совокупный охват материалов в СМИ и социальных сетях более 57 000 просмотров
5.  Все материалы размещены на бесплатной основе. 
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https://www.instagram.com/caritas_kz/</t>
    </r>
    <r>
      <rPr>
        <sz val="12"/>
        <color theme="1"/>
        <rFont val="Times New Roman"/>
        <family val="1"/>
        <charset val="204"/>
      </rPr>
      <t xml:space="preserve"> - 569подписчиков.
2. Сайт - </t>
    </r>
    <r>
      <rPr>
        <u/>
        <sz val="12"/>
        <color rgb="FF1155CC"/>
        <rFont val="Times New Roman"/>
        <family val="1"/>
        <charset val="204"/>
      </rPr>
      <t>https://caritaskz.info/</t>
    </r>
    <r>
      <rPr>
        <sz val="12"/>
        <color theme="1"/>
        <rFont val="Times New Roman"/>
        <family val="1"/>
        <charset val="204"/>
      </rPr>
      <t xml:space="preserve"> </t>
    </r>
  </si>
  <si>
    <t xml:space="preserve">I.Опубликованы материалы о проекте: 
1. Общее количество опубликованных материалов в информационном поле за отчетный период – 278 
2.Охват медиа работы Пользователя в СМИ и социальных сетях более 55 000 просмотров 
3.Охват медиа работы Корпоративного фонда в СМИ и социальных сетях более 400 000 просмотров
4.Совокупный охват материалов в СМИ и социальных сетях более 455 000 просмотров          
5. Все материалы размещены на бесплатной основе. Все мероприятия освещены в полной мере согласно договору.
6. Организовано торжественное открытие 3 центров.
II.Социальные сети администратора:
1. Instagram - hhttps://www.instagram.com/baq_esen - 82 подписчика.
</t>
  </si>
  <si>
    <r>
      <rPr>
        <sz val="12"/>
        <color rgb="FF000000"/>
        <rFont val="Times New Roman"/>
        <family val="1"/>
        <charset val="204"/>
      </rPr>
      <t xml:space="preserve">I.Опубликованы материалы о проекте: 
1. Общее количество опубликованных материалов в информационном поле за отчетный период – 96
2. Охват медиа работы Пользователя в СМИ и социальных сетях более 70 000 просмотров 
3.Охват медиа работы Корпоративного фонда в СМИ и социальных сетях более 40 000 просмотров
4.Совокупный охват материалов в СМИ и социальных сетях более 130 000 просмотров             
5. Все материалы размещены на бесплатной основе. Все мероприятия освещены в полной мере согласно договору.
6. Организовано торжественное открытие и закрытие мероприятия, соревнования.
 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https://www.instagram.com/spartakiada.sk/</t>
    </r>
    <r>
      <rPr>
        <sz val="12"/>
        <color rgb="FF000000"/>
        <rFont val="Times New Roman"/>
        <family val="1"/>
        <charset val="204"/>
      </rPr>
      <t xml:space="preserve">  - 2833 подписчиков.
2. Сайт -https://www.spartakiadask.kz</t>
    </r>
  </si>
  <si>
    <r>
      <rPr>
        <sz val="12"/>
        <color rgb="FF000000"/>
        <rFont val="Times New Roman"/>
        <family val="1"/>
        <charset val="204"/>
      </rPr>
      <t xml:space="preserve"> I.Опубликованы материалы о проекте: 
1. Общее количество опубликованных материалов в информационном поле за отчетный период – 72
2. Охват медиа работы Пользователя в СМИ и социальных сетях более 100 000 просмотров 
3.Охват медиа работы Корпоративного фонда в СМИ и социальных сетях более 1 000 000 просмотров
4.Совокупный охват материалов в СМИ и социальных сетях более 1 100 000 просмотров             
5. Все материалы размещены на бесплатной основе. Все мероприятия освещены в полной мере согласно договору.
6. Организован благотворительный забег.                                                                    II.Социальные сети администратора:
1. Instagram - </t>
    </r>
    <r>
      <rPr>
        <u/>
        <sz val="12"/>
        <color rgb="FF1155CC"/>
        <rFont val="Times New Roman"/>
        <family val="1"/>
        <charset val="204"/>
      </rPr>
      <t>https://www.instagram.com/samrukmarathon/</t>
    </r>
    <r>
      <rPr>
        <sz val="12"/>
        <color rgb="FF000000"/>
        <rFont val="Times New Roman"/>
        <family val="1"/>
        <charset val="204"/>
      </rPr>
      <t xml:space="preserve"> - 1273 подписчиков.
2. Сайт -https://samrukmarathon.kz/  </t>
    </r>
  </si>
  <si>
    <t>доля</t>
  </si>
  <si>
    <t xml:space="preserve">доля </t>
  </si>
  <si>
    <t>отклонение</t>
  </si>
  <si>
    <t>I. В рамках проекта 22–24 мая проведён съезд «Трудоустройство и создание рабочих мест для лиц с инвалидностью» с участием членов ОО "Казахстанский отраслевой профсоюз энергетиков". В мероприятии приняли участие представители 47 предприятий энергетической отрасли Республики Казахстан. Съезд стал первой в отрасли межсекторной площадкой, посвящённой практическим вопросам трудоустройства лиц с инвалидностью, включая адаптацию рабочих мест и подбор доступных вакансий. Реализация проекта соответствует целям Года рабочих профессий, объявленного Президентом Республики Казахстан, и направлена на повышение социальной ответственности предприятий, развитие инклюзивной занятости и создание условий для достойного труда лиц с инвалидностью в энергетическом секторе.
II. Достигнутые результаты:  
Охват проекта составил более 200 участников, включая представителей бизнеса, НПО и государственных органов. По итогам съезда инициировано создание пилотных рабочих мест для лиц с инвалидностью на 10 предприятиях, а также достигнуты предварительные договорённости о дальнейшем сотрудничестве между работодателями и профильными организациями.</t>
  </si>
  <si>
    <t>Проект направлен на проведение съезда: "Трудоустройство и создание рабочих мест для лиц с инвалидностью" с целью, чтобы люди, добившиеся успеха честным, усердным трудом, всегда пользовались уважением и почетом.</t>
  </si>
  <si>
    <t>Проект направлен на формирование культуры регулярных занятий спортом среди сотрудников группы компаний АО "Самрук-Қазына", укрепление корпоративного духа и развитие внутренней коммуникации через проведение летней Спартакиады.</t>
  </si>
  <si>
    <t>XI Спартакиада среди работников группы компаний АО "Самрук-Қазына"</t>
  </si>
  <si>
    <t>I. В рамках проекта начато строительство библиотеки и музея в посёлке Доссор общей площадью 787 кв. м, включающей экспозиционный зал, зал для проведения мероприятий и временных выставок (до 4,5 тыс. экспонатов), кабинет приёма и обработки экспонатов, книгохранилище, класс по Брайлю и читальный зал. Открытие запланировано в 1 квартале 2026 года.</t>
  </si>
  <si>
    <t>Проект направлен на создание современного музея с цифровыми и мультимедийными технологиями, посвященного информационному раскрытию истории, флоры, фауны, мира экономического и социально-культурного развития Кызылординской области на основе экспонатов историко-культурного наследия Сырдарьинского региона</t>
  </si>
  <si>
    <t>I. В рамках проекта начато строительство центральной городской библиотеки в городе Жанаозен общей площадью 1 814 кв. м, включающей книгохранилище, обменно-резервный фонд, читальный зал, отдел искусств, компьютерный кабинет, кабинет звукозаписи и адаптации, амфитеатр, коворкинг и конференц-зал. Проектная мощность — 179 человек, фонд хранения — 100 тыс. единиц. Здание двухэтажное с подвальным этажом, прямоугольной формы (21×29 м), высота — 9 м. Открытие запланировано  на сентябрь 2026 года.</t>
  </si>
  <si>
    <t>Проект направлен на повышение качества медицинской помощи населению Сузакского района Туркестанской области путем капитального ремонта зданий ГКП на ПХВ "Сузакская центральная районная больница" в с. Шолаккорган. В рамках проекта будут созданы современные и безопасные условия для работы медицинского персонала и оказания амбулаторной и стационарной помощи жителям района, что позволит улучшить доступность и эффективность медицинских услуг, снизить социальное напряжение и повысить доверие населения к системе здравоохранения.</t>
  </si>
  <si>
    <t xml:space="preserve">Создано рабочих мест </t>
  </si>
  <si>
    <t>Проект направлен на улучшение качества реабилитационной помощи детям и подросткам с церебральным параличом путем дооснащения материальной технической базы НАО "Национальный центр детской реабилитации", а также приобретение нового оборудования.</t>
  </si>
  <si>
    <t xml:space="preserve">"Строительство центра историко-культурного наследия, расположенного на левом берегу реки Сырдарья в городе Кызылорда Кызылординской области"  </t>
  </si>
  <si>
    <t>I.Опубликованы материалы о проекте: 
1. Общее количество опубликованных материалов в информационном поле за отчетный период – 13
2.Охват медиа работы Пользователя в СМИ и социальных сетях более 100 000 просмотров 
3.Охват медиа работы Корпоративного фонда в СМИ и социальных сетях более 107 000 просмотров
4.Совокупный охват материалов в СМИ и социальных сетях более 207 000 просмотров       
5. Все материалы размещены на бесплатной основе. Все мероприятия освещены в полной мере согласно договору.
6. Организована церемония торжественного открытия музея. 
II.Социальные сети администратора:
1. Instagram - https://www.instagram.com/kzo.museum - 810 подписчиков;
Сайт - https://kzo-museum.kz/</t>
  </si>
  <si>
    <t>I. Проект планируется к реализации в 2026 году. По итогам проекта планируется модернизировать систему велопарков г. Астаны с внедрением 1 300 электровелосипедов и установкой 195 зарядных станций в 2026 году.</t>
  </si>
  <si>
    <t xml:space="preserve">I. Проект был реализован при софинансировании ТОО "Тенгизшевройл", бюджет был поровну распределён между Корпоративным фондом и компанией ТОО "Тенгизшевройл". 
II. Совместно с Управлением образования Атырауской области и ТОО "Тенгизшевройл"  на основании анализа были выбраны 5 школ для реализации проекта:
1.        Средняя школа № 7 им. Е.Халыкова;
2.        Средняя школа № 8;
3.        Средняя школа № 16 им. Д.Жазыкбаева;
4.        Средняя школа № 18 им. М.Сатыбалдиева;
5.        Средняя школа № 21.                                                                                                 
III. В выбранных школах были открыты кабинеты поддержки инклюзии (КПИ) уникального формата, разработанного КФ "Samruk-Kazyna Trust" совместно с экспертами.                                                                                                          Уникальность модели заключается в следующем:
•        открытие 2х отдельных кабинетов: КПИ и кабинет лечебной физкультуры (ЛФК);
•        площадь 1 кабинета не менее 60 кв. м.;
•        отдельные кабинеты для психолога, дефектолога и логопеда, отделенные пластиковыми прозрачными перегородками, в одной open space зоне КПИ;
•        наличие гончарной мастерской в каждом КПИ; 
•        наличие живого уголка в каждом КПИ (аквариум с рыбками и живые растения).
IV. Общий  охват проекта – 5 функционирующих школ г. Кульсары, с общим количеством детей с ООП более – 158 человек.
</t>
  </si>
  <si>
    <t xml:space="preserve">I. В рамках проекта был подписан меморандум, согласно которому бюджет был поровну распределён между Корпоративным фондом и компанией ExxonMobil Kazakhstan.
II. Целевые группы: практикующие учительницы естественно-математических предметов и гуманитарных дисциплин; воспитательницы детских садов с педагогическим образованием; студентки 3–4 курсов педагогических направлений; женщины с педагогическим образованием, имеющие инвалидность или воспитывающие детей с инвалидностью.
III. В рамках проекта было реализовано онлайн-обучение, направленное на развитие компетенций в области STEM-профессий, прикладного STEM и применения STEM-подходов в педагогике, включая обучение программированию и цифровым навыкам на международной образовательной платформе code.org. В онлайн-обучении приняли участие около 1000 человек.
IV. Проведены офлайн-обучения и хакатоны в г. Атырау (54 участника) и г. Кульсары (73 участника), а также в сельских населённых пунктах Махамбет (61 участник), Макат (54 участника) и Курмангазы (59 участников).
V. В г. Атырау состоялось награждение 100 лучших финалистов, которые стали STEM-тренерами.
</t>
  </si>
  <si>
    <t xml:space="preserve">I. Проект обеспечил проведение футбольного турнира среди молодежи категории NEET в г. Жанаозен с целью социальной интеграции, повышения физической активности и развития командных навыков.
II. Были подготовлены условия для участия команд, организована безопасная спортивная среда и продвижение результатов проекта.
III. В турнире приняли участие молодежь категории NEET в возрасте 18–35 лет, география охвата — г. Жанаозен, Мангистауская область.
IV. Турнирные результаты: 1 место - «ZANGAR SG», 2 место - «CASPIY U19», 3 место - «PRIVOKZALNIY», 4 место - «BGS».
V. Бюджет проекта составил 4 095 795 тенге.
VI. Турнир состоялся 6–8 ноября 2025 года.
</t>
  </si>
  <si>
    <t xml:space="preserve">I. 23 декабря 2025 года открыты 2 реабилитационных центра смешанного типа мощностью 70 детей каждый в Туркестанской области (с. Т. Рыскулова и г. Сарыагаш).
II. 29 декабря 2025 года открыт реабилитационный центр смешанного типа мощностью 70 детей в Восточно-Казахстанской области (Уланский район, с. Бозанбай).
III. Также открыты аналогичные реабилитационные центры в Актюбинской области (Темирский район, с. Шубаркудык) и Мангистауской области (г. Жанаозен).
</t>
  </si>
  <si>
    <t xml:space="preserve">I. В 2025 году проведены пять смен инклюзивного лагеря:
 1) 16–21 июня — спортивная смена, г. Конаев;
 2) 7–12 июля — спортивная смена, Боровое;
 3) 14–19 июля — спортивная смена, Боровое;
 4) 4–9 августа — творческая смена, г. Конаев;
 5) 11–16 августа — творческая смена, г. Конаев.
II. Спортивные смены направлены на развитие физической выносливости и социализацию через адаптивные виды спорта (бочча, тетербол, адаптивный футбол, корнхол и стрельба из лука), а творческие  на развитие личностных и коммуникативных навыков, а также основ предпринимательского мышления.
III. В проекте приняли участие 250 детей и их родителей, из которых 100 детей являются детьми сотрудников группы компаний Фонда АО «Самрук-Қазына».
</t>
  </si>
  <si>
    <t xml:space="preserve">I.   В рамках реализации проекта был организован процесс бесплатных систематических занятий велоспортом с 5 профессиональными тренерами для 35 детей с ментальными и моторными расстройствами, которые пройдут до сентября 2026 года. 
II. Занятия проводятся на базе Республиканского велотрека "Сарыарка" в г. Астана 2 раза в неделю по 1 часу. 
III. Отбор детей на бесплатные занятия проводится согласно результатам заездов, организовываемых раз в квартал. 35 участников с РАС, проехавшие 4 круга быстрее всех выигрывают возможность посещать занятия на безвозмездной основе. 
</t>
  </si>
  <si>
    <t xml:space="preserve">I. Организовано активное участие ветеранов в информационно-разъяснительной работе по реализации реформ Президента Республики Казахстан, его Посланий народу и решений Национального курултая. В отчетном периоде ветеранскими организациями проведено 6 852 собрания, 324 пленума и 1 193 заседания президиумов советов всех уровней. 
II. Очередной Пленум Центрального совета состоялся 10 апреля 2025 года с участием Министра культуры и информации А. Балаевой, депутатов Парламента, государственных и общественных деятелей, а также председателей ветеранских советов всех регионов. Информация о проведении Пленума была опубликована в средствах массовой информации. Принятые решения направлены во все областные ветеранские советы. 
III. 21 ноября 2025 года в г. Кызылорда состоялось выездное заседание республиканского совета с участием представителей всех регионов, общественных деятелей и руководства области. Обсуждены вопросы социальной поддержки пожилых граждан, повышения качества медицинского обслуживания и реализации региональных инициатив. В ходе мероприятия активисты ветеранского движения были награждены ведомственными и региональными наградами. 
</t>
  </si>
  <si>
    <t xml:space="preserve">I. В рамках проекта было организовано два заезда, по итогам которых участие приняли 400 детей, в том числе:
 1) 200 детей - дети сотрудников группы компаний Фонда АО «Самрук-Қазына», отобранные по результатам профдиагностического тестирования с учётом выраженного инженерного склада мышления;
 2) 200 детей - школьники из различных регионов Республики Казахстан, отобранные по результатам профдиагностического тестирования с учётом выраженного инженерного склада мышления.
II. В рамках проекта дети совершили поездки по ключевым городам и объектам Республики Казахстан: г. Астана (туристическая программа и экскурсия на АО «Қазақстан Темір Жолы»), г. Экибастуз (посещение ГРЭС), побережье оз. Балхаш (отдых и развлекательная программа), г. Алматы (туристическая программа и посещение Air Astana) и г. Туркестан (экскурсионная программа).
III. Всем участникам проекта были подготовлены индивидуальные рекомендации по дальнейшей профессиональной ориентации.  
</t>
  </si>
  <si>
    <t xml:space="preserve">I. Общий бюджет проекта составил 300 625 644 тенге, из которых 106 954 312 тенге выделены Корпоративным фондом, 193 671 332  тенге — собраны в рамках проекта "Charity Samruk Marathon - 2025".
II. Проект реализован Общественным Фондом «QAMQOR INCLUSIVE» совместно с Управлением образования города Астаны. На основании анализа образовательных учреждений города были выбраны 10 школ для открытия кабинетов поддержки инклюзии (КПИ) и кабинетов лечебной физкультуры (ЛФК):
1) КГУ «СШ №23» акимата г. Астаны
2) КГУ «СШ №29» акимата г. Астаны
3) ГКП на ПХВ «ШЛ №54 им. А. Сейдимбека» акимата г. Астаны
4) ГКП на ПХВ «ШЛ №71» акимата г. Астаны
5) ГКП на ПХВ «ШГ №83 им. И. Алтынсарина» акимата г. Астаны
6) ГКП на ПХВ «ШГ №91» акимата г. Астаны
7) ГКП на ПХВ «ШЛ №48» акимата г. Астаны
8) ГКП на ПХВ «ШЛ №60» акимата г. Астаны
9) ГКП на ПХВ «ШГ №96» акимата г. Астаны
10) КГУ «СШ №98» акимата г. Астаны
III. В каждой школе созданы специализированные кабинеты поддержки инклюзии уникального формата, разработанного фондом совместно с экспертами. Уникальность модели заключается в следующем:
1) открытие двух отдельных кабинетов КПИ и кабинет ЛФК;
2) площадь одного кабинета не менее 60 кв. м.;
3) отдельные рабочие зоны для психолога, дефектолога и логопеда, отделенные прозрачными перегородками в рамках одной open space зоны;
4) наличие гончарной мастерской в каждом КПИ;
IV. Общий охват проекта — 10 школ города Астаны, порядка 535 детей с особыми образовательными потребностями получили доступ к современным условиям для обучения и развития. Проект обеспечивает равные возможности для получения качественного образования всеми учащимися, независимо от их индивидуальных особенностей. 
</t>
  </si>
  <si>
    <t xml:space="preserve">I. Общий бюджет проекта составил 300 625 644 тенге, из которых 106 954 312 тенге выделены Корпоративным фондом, 193 671 332 тенге — собраны в рамках проекта "Charity Samruk Marathon - 2025".
II. Проект реализован Общественным Фондом «QAMQOR INCLUSIVE» совместно с Управлением образования города Астаны. На основании анализа образовательных учреждений города были выбраны 10 школ для открытия кабинетов поддержки инклюзии (КПИ) и кабинетов лечебной физкультуры (ЛФК):
1) КГУ «СШ №23» акимата г. Астаны
2) КГУ «СШ №29» акимата г. Астаны
3) ГКП на ПХВ «ШЛ №54 им. А. Сейдимбека» акимата г. Астаны
4) ГКП на ПХВ «ШЛ №71» акимата г. Астаны
5) ГКП на ПХВ «ШГ №83 им. И. Алтынсарина» акимата г. Астаны
6) ГКП на ПХВ «ШГ №91» акимата г. Астаны
7) ГКП на ПХВ «ШЛ №48» акимата г. Астаны
8) ГКП на ПХВ «ШЛ №60» акимата г. Астаны
9) ГКП на ПХВ «ШГ №96» акимата г. Астаны
10) КГУ «СШ №98» акимата г. Астаны
III. В каждой школе созданы специализированные кабинеты поддержки инклюзии уникального формата, разработанного фондом совместно с экспертами. Уникальность модели заключается в следующем:
1) открытие двух отдельных кабинетов КПИ и кабинет ЛФК;
2) площадь одного кабинета не менее 60 кв. м.;
3) отдельные рабочие зоны для психолога, дефектолога и логопеда, отделенные прозрачными перегородками в рамках одной open space зоны;
4) наличие гончарной мастерской в каждом КПИ;
IV. Общий охват проекта — 10 школ города Астаны, порядка 535 детей с особыми образовательными потребностями получили доступ к современным условиям для обучения и развития. Проект обеспечивает равные возможности для получения качественного образования всеми учащимися, независимо от их индивидуальных особенностей.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</si>
</sst>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3" x14ac:knownFonts="1">
    <font>
      <sz val="11"/>
      <color theme="1"/>
      <name val="Calibri"/>
      <scheme val="minor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2"/>
      <color rgb="FF1155CC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9CC2E5"/>
        <bgColor rgb="FF9CC2E5"/>
      </patternFill>
    </fill>
    <fill>
      <patternFill patternType="solid">
        <fgColor theme="6"/>
        <bgColor theme="6"/>
      </patternFill>
    </fill>
    <fill>
      <patternFill patternType="solid">
        <fgColor rgb="FFC5C2C2"/>
        <bgColor rgb="FFC5C2C2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49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center" wrapText="1"/>
    </xf>
    <xf numFmtId="0" fontId="4" fillId="3" borderId="6" xfId="0" applyFont="1" applyFill="1" applyBorder="1"/>
    <xf numFmtId="0" fontId="15" fillId="0" borderId="0" xfId="0" applyFont="1"/>
    <xf numFmtId="0" fontId="6" fillId="2" borderId="6" xfId="0" applyFont="1" applyFill="1" applyBorder="1" applyAlignment="1">
      <alignment vertical="center" wrapText="1"/>
    </xf>
    <xf numFmtId="0" fontId="4" fillId="2" borderId="6" xfId="0" applyFont="1" applyFill="1" applyBorder="1"/>
    <xf numFmtId="0" fontId="6" fillId="2" borderId="14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4" fillId="4" borderId="6" xfId="0" applyFont="1" applyFill="1" applyBorder="1"/>
    <xf numFmtId="0" fontId="15" fillId="4" borderId="6" xfId="0" applyFont="1" applyFill="1" applyBorder="1"/>
    <xf numFmtId="0" fontId="6" fillId="5" borderId="6" xfId="0" applyFont="1" applyFill="1" applyBorder="1" applyAlignment="1">
      <alignment vertical="center" wrapText="1"/>
    </xf>
    <xf numFmtId="0" fontId="4" fillId="5" borderId="6" xfId="0" applyFont="1" applyFill="1" applyBorder="1"/>
    <xf numFmtId="0" fontId="15" fillId="5" borderId="6" xfId="0" applyFont="1" applyFill="1" applyBorder="1"/>
    <xf numFmtId="4" fontId="6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wrapText="1"/>
    </xf>
    <xf numFmtId="49" fontId="8" fillId="6" borderId="3" xfId="0" applyNumberFormat="1" applyFont="1" applyFill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right" vertical="center" wrapText="1"/>
    </xf>
    <xf numFmtId="4" fontId="8" fillId="6" borderId="6" xfId="0" applyNumberFormat="1" applyFont="1" applyFill="1" applyBorder="1" applyAlignment="1">
      <alignment horizontal="right" vertical="center" wrapText="1"/>
    </xf>
    <xf numFmtId="1" fontId="19" fillId="0" borderId="0" xfId="0" applyNumberFormat="1" applyFont="1"/>
    <xf numFmtId="4" fontId="19" fillId="0" borderId="0" xfId="0" applyNumberFormat="1" applyFont="1" applyAlignment="1">
      <alignment wrapText="1"/>
    </xf>
    <xf numFmtId="49" fontId="8" fillId="4" borderId="13" xfId="0" applyNumberFormat="1" applyFont="1" applyFill="1" applyBorder="1" applyAlignment="1">
      <alignment horizontal="center" vertical="top" wrapText="1"/>
    </xf>
    <xf numFmtId="4" fontId="8" fillId="4" borderId="10" xfId="0" applyNumberFormat="1" applyFont="1" applyFill="1" applyBorder="1" applyAlignment="1">
      <alignment horizontal="center" vertical="top" wrapText="1"/>
    </xf>
    <xf numFmtId="4" fontId="8" fillId="4" borderId="13" xfId="0" applyNumberFormat="1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vertical="top" wrapText="1"/>
    </xf>
    <xf numFmtId="0" fontId="8" fillId="4" borderId="13" xfId="0" applyFont="1" applyFill="1" applyBorder="1" applyAlignment="1">
      <alignment horizontal="left" vertical="top" wrapTex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49" fontId="8" fillId="4" borderId="24" xfId="0" applyNumberFormat="1" applyFont="1" applyFill="1" applyBorder="1" applyAlignment="1">
      <alignment horizontal="center" vertical="top" wrapText="1"/>
    </xf>
    <xf numFmtId="0" fontId="8" fillId="4" borderId="24" xfId="0" applyFont="1" applyFill="1" applyBorder="1" applyAlignment="1">
      <alignment horizontal="left" vertical="top" wrapText="1"/>
    </xf>
    <xf numFmtId="4" fontId="8" fillId="4" borderId="24" xfId="0" applyNumberFormat="1" applyFont="1" applyFill="1" applyBorder="1" applyAlignment="1">
      <alignment horizontal="left" vertical="top" wrapText="1"/>
    </xf>
    <xf numFmtId="0" fontId="8" fillId="4" borderId="24" xfId="0" applyFont="1" applyFill="1" applyBorder="1" applyAlignment="1">
      <alignment vertical="top" wrapText="1"/>
    </xf>
    <xf numFmtId="4" fontId="5" fillId="4" borderId="24" xfId="0" applyNumberFormat="1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/>
    </xf>
    <xf numFmtId="3" fontId="22" fillId="7" borderId="24" xfId="0" applyNumberFormat="1" applyFont="1" applyFill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/>
    </xf>
    <xf numFmtId="3" fontId="0" fillId="0" borderId="0" xfId="0" applyNumberFormat="1"/>
    <xf numFmtId="9" fontId="0" fillId="0" borderId="0" xfId="1" applyFont="1"/>
    <xf numFmtId="9" fontId="0" fillId="0" borderId="24" xfId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49" fontId="11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4" fontId="13" fillId="0" borderId="3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1" fillId="0" borderId="1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1" fillId="0" borderId="11" xfId="0" applyNumberFormat="1" applyFont="1" applyBorder="1" applyAlignment="1">
      <alignment horizontal="center" vertical="top" wrapText="1"/>
    </xf>
    <xf numFmtId="4" fontId="11" fillId="0" borderId="12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4" fontId="13" fillId="0" borderId="5" xfId="0" applyNumberFormat="1" applyFont="1" applyBorder="1" applyAlignment="1">
      <alignment horizontal="center" vertical="top" wrapText="1"/>
    </xf>
    <xf numFmtId="0" fontId="11" fillId="0" borderId="1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vertical="top" wrapText="1"/>
    </xf>
    <xf numFmtId="4" fontId="11" fillId="0" borderId="5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horizontal="left" vertical="top" wrapText="1"/>
    </xf>
    <xf numFmtId="164" fontId="14" fillId="0" borderId="3" xfId="0" applyNumberFormat="1" applyFont="1" applyBorder="1" applyAlignment="1">
      <alignment horizontal="left" vertical="top" wrapText="1"/>
    </xf>
    <xf numFmtId="164" fontId="11" fillId="0" borderId="3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top" wrapText="1"/>
    </xf>
    <xf numFmtId="0" fontId="13" fillId="0" borderId="22" xfId="0" applyFont="1" applyBorder="1" applyAlignment="1">
      <alignment horizontal="left" vertical="top" wrapText="1"/>
    </xf>
    <xf numFmtId="4" fontId="13" fillId="0" borderId="20" xfId="0" applyNumberFormat="1" applyFont="1" applyBorder="1" applyAlignment="1">
      <alignment horizontal="center" vertical="top" wrapText="1"/>
    </xf>
    <xf numFmtId="0" fontId="6" fillId="2" borderId="20" xfId="0" applyFont="1" applyFill="1" applyBorder="1" applyAlignment="1">
      <alignment vertical="center" wrapText="1"/>
    </xf>
    <xf numFmtId="0" fontId="4" fillId="2" borderId="20" xfId="0" applyFont="1" applyFill="1" applyBorder="1"/>
    <xf numFmtId="0" fontId="15" fillId="0" borderId="22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8" fillId="4" borderId="24" xfId="0" applyFont="1" applyFill="1" applyBorder="1" applyAlignment="1">
      <alignment horizontal="center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9" fillId="0" borderId="2" xfId="0" applyFont="1" applyBorder="1"/>
    <xf numFmtId="0" fontId="8" fillId="0" borderId="4" xfId="0" applyFont="1" applyBorder="1" applyAlignment="1">
      <alignment horizontal="left" vertical="top" wrapText="1"/>
    </xf>
    <xf numFmtId="0" fontId="9" fillId="0" borderId="5" xfId="0" applyFont="1" applyBorder="1"/>
    <xf numFmtId="0" fontId="13" fillId="0" borderId="1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4" fontId="13" fillId="0" borderId="13" xfId="0" applyNumberFormat="1" applyFont="1" applyBorder="1" applyAlignment="1">
      <alignment horizontal="center" vertical="top" wrapText="1"/>
    </xf>
    <xf numFmtId="4" fontId="13" fillId="0" borderId="22" xfId="0" applyNumberFormat="1" applyFont="1" applyBorder="1" applyAlignment="1">
      <alignment horizontal="center" vertical="top" wrapText="1"/>
    </xf>
    <xf numFmtId="4" fontId="11" fillId="0" borderId="21" xfId="0" applyNumberFormat="1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center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22" xfId="0" applyNumberFormat="1" applyFont="1" applyBorder="1" applyAlignment="1">
      <alignment horizontal="center" vertical="top" wrapText="1"/>
    </xf>
    <xf numFmtId="49" fontId="8" fillId="0" borderId="19" xfId="0" applyNumberFormat="1" applyFont="1" applyBorder="1" applyAlignment="1">
      <alignment horizontal="center" vertical="top" wrapText="1"/>
    </xf>
    <xf numFmtId="0" fontId="9" fillId="0" borderId="20" xfId="0" applyFont="1" applyBorder="1"/>
    <xf numFmtId="0" fontId="9" fillId="0" borderId="14" xfId="0" applyFont="1" applyBorder="1"/>
    <xf numFmtId="0" fontId="8" fillId="0" borderId="15" xfId="0" applyFont="1" applyBorder="1" applyAlignment="1">
      <alignment horizontal="left" vertical="top" wrapText="1"/>
    </xf>
    <xf numFmtId="0" fontId="9" fillId="0" borderId="16" xfId="0" applyFont="1" applyBorder="1"/>
    <xf numFmtId="0" fontId="8" fillId="0" borderId="17" xfId="0" applyFont="1" applyBorder="1" applyAlignment="1">
      <alignment horizontal="left" vertical="top" wrapText="1"/>
    </xf>
    <xf numFmtId="0" fontId="9" fillId="0" borderId="18" xfId="0" applyFont="1" applyBorder="1"/>
    <xf numFmtId="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21" xfId="0" applyFont="1" applyBorder="1"/>
    <xf numFmtId="0" fontId="8" fillId="4" borderId="24" xfId="0" applyFont="1" applyFill="1" applyBorder="1" applyAlignment="1">
      <alignment horizontal="left" vertical="top" wrapText="1"/>
    </xf>
    <xf numFmtId="0" fontId="8" fillId="4" borderId="17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9" fillId="0" borderId="8" xfId="0" applyFont="1" applyBorder="1"/>
    <xf numFmtId="4" fontId="11" fillId="0" borderId="7" xfId="0" applyNumberFormat="1" applyFont="1" applyBorder="1" applyAlignment="1">
      <alignment horizontal="center" vertical="top" wrapText="1"/>
    </xf>
    <xf numFmtId="0" fontId="11" fillId="0" borderId="19" xfId="0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0" xfId="0" applyFont="1" applyBorder="1"/>
    <xf numFmtId="49" fontId="5" fillId="0" borderId="0" xfId="0" applyNumberFormat="1" applyFont="1" applyAlignment="1">
      <alignment horizontal="center" vertical="center" wrapText="1"/>
    </xf>
    <xf numFmtId="0" fontId="0" fillId="0" borderId="0" xfId="0"/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4" fontId="11" fillId="0" borderId="23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4" fontId="13" fillId="0" borderId="21" xfId="0" applyNumberFormat="1" applyFont="1" applyBorder="1" applyAlignment="1">
      <alignment horizontal="center" vertical="top" wrapText="1"/>
    </xf>
    <xf numFmtId="4" fontId="13" fillId="0" borderId="16" xfId="0" applyNumberFormat="1" applyFont="1" applyBorder="1" applyAlignment="1">
      <alignment horizontal="center" vertical="top" wrapText="1"/>
    </xf>
    <xf numFmtId="0" fontId="8" fillId="6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qamqorlyq.qory/" TargetMode="External"/><Relationship Id="rId13" Type="http://schemas.openxmlformats.org/officeDocument/2006/relationships/hyperlink" Target="https://www.instagram.com/spartakiada.sk/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www.instagram.com/cplife_kz/" TargetMode="External"/><Relationship Id="rId7" Type="http://schemas.openxmlformats.org/officeDocument/2006/relationships/hyperlink" Target="https://www.instagram.com/stemhanym/" TargetMode="External"/><Relationship Id="rId12" Type="http://schemas.openxmlformats.org/officeDocument/2006/relationships/hyperlink" Target="https://www.instagram.com/caritas_kz/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www.instagram.com/miloserdie_dom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medpoezd.kz/" TargetMode="External"/><Relationship Id="rId6" Type="http://schemas.openxmlformats.org/officeDocument/2006/relationships/hyperlink" Target="https://www.instagram.com/akku_kosshy/" TargetMode="External"/><Relationship Id="rId11" Type="http://schemas.openxmlformats.org/officeDocument/2006/relationships/hyperlink" Target="https://www.instagram.com/skazilfest/" TargetMode="External"/><Relationship Id="rId5" Type="http://schemas.openxmlformats.org/officeDocument/2006/relationships/hyperlink" Target="https://www.instagram.com/velolegend_inclusion/" TargetMode="External"/><Relationship Id="rId15" Type="http://schemas.openxmlformats.org/officeDocument/2006/relationships/hyperlink" Target="https://www.instagram.com/qamqorlyq.qory/" TargetMode="External"/><Relationship Id="rId10" Type="http://schemas.openxmlformats.org/officeDocument/2006/relationships/hyperlink" Target="https://www.instagram.com/samruk_umiti/" TargetMode="External"/><Relationship Id="rId4" Type="http://schemas.openxmlformats.org/officeDocument/2006/relationships/hyperlink" Target="https://www.instagram.com/respublika_ardagerleri" TargetMode="External"/><Relationship Id="rId9" Type="http://schemas.openxmlformats.org/officeDocument/2006/relationships/hyperlink" Target="https://www.instagram.com/tuganelge_sayahat/" TargetMode="External"/><Relationship Id="rId14" Type="http://schemas.openxmlformats.org/officeDocument/2006/relationships/hyperlink" Target="https://www.instagram.com/samrukmarath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08"/>
  <sheetViews>
    <sheetView tabSelected="1" view="pageBreakPreview" zoomScale="70" zoomScaleNormal="70" zoomScaleSheetLayoutView="70" workbookViewId="0">
      <pane ySplit="5" topLeftCell="A86" activePane="bottomLeft" state="frozen"/>
      <selection pane="bottomLeft" activeCell="D88" sqref="D88"/>
    </sheetView>
  </sheetViews>
  <sheetFormatPr defaultColWidth="14.42578125" defaultRowHeight="15" customHeight="1" x14ac:dyDescent="0.25"/>
  <cols>
    <col min="1" max="1" width="10.140625" customWidth="1"/>
    <col min="2" max="2" width="38.42578125" customWidth="1"/>
    <col min="3" max="3" width="29.7109375" customWidth="1"/>
    <col min="4" max="4" width="27.28515625" customWidth="1"/>
    <col min="5" max="5" width="63.85546875" customWidth="1"/>
    <col min="6" max="6" width="81.140625" customWidth="1"/>
    <col min="7" max="7" width="17.85546875" customWidth="1"/>
    <col min="8" max="8" width="76.7109375" customWidth="1"/>
    <col min="9" max="11" width="12.5703125" customWidth="1"/>
    <col min="12" max="12" width="23.7109375" customWidth="1"/>
    <col min="13" max="26" width="12.5703125" customWidth="1"/>
  </cols>
  <sheetData>
    <row r="1" spans="1:28" ht="19.5" customHeight="1" x14ac:dyDescent="0.25">
      <c r="A1" s="1"/>
      <c r="B1" s="2"/>
      <c r="C1" s="2"/>
      <c r="D1" s="3"/>
      <c r="E1" s="4"/>
      <c r="F1" s="5"/>
      <c r="G1" s="5"/>
      <c r="H1" s="6" t="s">
        <v>0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8" ht="15.75" customHeight="1" x14ac:dyDescent="0.25">
      <c r="A2" s="154" t="s">
        <v>1</v>
      </c>
      <c r="B2" s="155"/>
      <c r="C2" s="155"/>
      <c r="D2" s="155"/>
      <c r="E2" s="155"/>
      <c r="F2" s="155"/>
      <c r="G2" s="155"/>
      <c r="H2" s="155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7"/>
      <c r="Z2" s="7"/>
    </row>
    <row r="3" spans="1:28" ht="3" customHeight="1" x14ac:dyDescent="0.25">
      <c r="A3" s="9"/>
      <c r="B3" s="10"/>
      <c r="C3" s="11"/>
      <c r="D3" s="12"/>
      <c r="E3" s="10"/>
      <c r="F3" s="8"/>
      <c r="G3" s="8"/>
      <c r="H3" s="11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7"/>
      <c r="Z3" s="7"/>
    </row>
    <row r="4" spans="1:28" ht="15.75" customHeight="1" x14ac:dyDescent="0.25">
      <c r="A4" s="156" t="s">
        <v>2</v>
      </c>
      <c r="B4" s="157" t="s">
        <v>3</v>
      </c>
      <c r="C4" s="157" t="s">
        <v>4</v>
      </c>
      <c r="D4" s="158" t="s">
        <v>5</v>
      </c>
      <c r="E4" s="157" t="s">
        <v>6</v>
      </c>
      <c r="F4" s="159" t="s">
        <v>7</v>
      </c>
      <c r="G4" s="162" t="s">
        <v>282</v>
      </c>
      <c r="H4" s="160" t="s">
        <v>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7"/>
      <c r="Z4" s="7"/>
    </row>
    <row r="5" spans="1:28" ht="40.5" customHeight="1" x14ac:dyDescent="0.25">
      <c r="A5" s="109"/>
      <c r="B5" s="109"/>
      <c r="C5" s="109"/>
      <c r="D5" s="109"/>
      <c r="E5" s="109"/>
      <c r="F5" s="109"/>
      <c r="G5" s="163"/>
      <c r="H5" s="10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7"/>
      <c r="Z5" s="7"/>
    </row>
    <row r="6" spans="1:28" ht="25.5" customHeight="1" x14ac:dyDescent="0.25">
      <c r="A6" s="13"/>
      <c r="B6" s="110" t="s">
        <v>9</v>
      </c>
      <c r="C6" s="111"/>
      <c r="D6" s="14"/>
      <c r="E6" s="15"/>
      <c r="F6" s="16"/>
      <c r="G6" s="16"/>
      <c r="H6" s="15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  <c r="Z6" s="7"/>
    </row>
    <row r="7" spans="1:28" ht="42" customHeight="1" x14ac:dyDescent="0.25">
      <c r="A7" s="17" t="s">
        <v>10</v>
      </c>
      <c r="B7" s="110" t="s">
        <v>11</v>
      </c>
      <c r="C7" s="111"/>
      <c r="D7" s="18">
        <f>D8+D12+D17+D26+D31+D32</f>
        <v>1917082184</v>
      </c>
      <c r="E7" s="15"/>
      <c r="F7" s="16"/>
      <c r="G7" s="16"/>
      <c r="H7" s="1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7"/>
      <c r="Z7" s="7"/>
    </row>
    <row r="8" spans="1:28" ht="96.75" customHeight="1" x14ac:dyDescent="0.25">
      <c r="A8" s="17" t="s">
        <v>12</v>
      </c>
      <c r="B8" s="110" t="s">
        <v>13</v>
      </c>
      <c r="C8" s="111"/>
      <c r="D8" s="19">
        <f>D9+D11</f>
        <v>978889368</v>
      </c>
      <c r="E8" s="15"/>
      <c r="F8" s="16"/>
      <c r="G8" s="16"/>
      <c r="H8" s="15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7"/>
      <c r="Z8" s="7"/>
    </row>
    <row r="9" spans="1:28" ht="409.5" customHeight="1" x14ac:dyDescent="0.25">
      <c r="A9" s="108" t="s">
        <v>14</v>
      </c>
      <c r="B9" s="152" t="s">
        <v>15</v>
      </c>
      <c r="C9" s="152" t="s">
        <v>16</v>
      </c>
      <c r="D9" s="140">
        <v>707189368</v>
      </c>
      <c r="E9" s="141" t="s">
        <v>17</v>
      </c>
      <c r="F9" s="176" t="s">
        <v>18</v>
      </c>
      <c r="G9" s="112">
        <v>6</v>
      </c>
      <c r="H9" s="161" t="s">
        <v>240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7"/>
      <c r="Z9" s="7"/>
    </row>
    <row r="10" spans="1:28" ht="342" customHeight="1" x14ac:dyDescent="0.25">
      <c r="A10" s="109"/>
      <c r="B10" s="109"/>
      <c r="C10" s="109"/>
      <c r="D10" s="109"/>
      <c r="E10" s="109"/>
      <c r="F10" s="109"/>
      <c r="G10" s="113"/>
      <c r="H10" s="10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1"/>
      <c r="Z10" s="21"/>
    </row>
    <row r="11" spans="1:28" ht="133.5" customHeight="1" x14ac:dyDescent="0.25">
      <c r="A11" s="67" t="s">
        <v>19</v>
      </c>
      <c r="B11" s="68" t="s">
        <v>20</v>
      </c>
      <c r="C11" s="68" t="s">
        <v>21</v>
      </c>
      <c r="D11" s="69">
        <v>271700000</v>
      </c>
      <c r="E11" s="70" t="s">
        <v>283</v>
      </c>
      <c r="F11" s="71" t="s">
        <v>22</v>
      </c>
      <c r="G11" s="102">
        <v>4</v>
      </c>
      <c r="H11" s="70" t="s">
        <v>23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1"/>
      <c r="Z11" s="21"/>
    </row>
    <row r="12" spans="1:28" ht="57.75" customHeight="1" x14ac:dyDescent="0.25">
      <c r="A12" s="17" t="s">
        <v>24</v>
      </c>
      <c r="B12" s="110" t="s">
        <v>25</v>
      </c>
      <c r="C12" s="142"/>
      <c r="D12" s="18">
        <f>D13</f>
        <v>142493492</v>
      </c>
      <c r="E12" s="15"/>
      <c r="F12" s="16"/>
      <c r="G12" s="16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7"/>
      <c r="Z12" s="7"/>
    </row>
    <row r="13" spans="1:28" ht="46.5" customHeight="1" x14ac:dyDescent="0.25">
      <c r="A13" s="114" t="s">
        <v>26</v>
      </c>
      <c r="B13" s="129" t="s">
        <v>27</v>
      </c>
      <c r="C13" s="128" t="s">
        <v>28</v>
      </c>
      <c r="D13" s="126">
        <v>142493492</v>
      </c>
      <c r="E13" s="116" t="s">
        <v>29</v>
      </c>
      <c r="F13" s="116" t="s">
        <v>30</v>
      </c>
      <c r="G13" s="172">
        <v>0</v>
      </c>
      <c r="H13" s="120" t="s">
        <v>249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7"/>
      <c r="Z13" s="7"/>
      <c r="AA13" s="22"/>
      <c r="AB13" s="22"/>
    </row>
    <row r="14" spans="1:28" ht="46.5" customHeight="1" x14ac:dyDescent="0.25">
      <c r="A14" s="149"/>
      <c r="B14" s="148"/>
      <c r="C14" s="128"/>
      <c r="D14" s="175"/>
      <c r="E14" s="177"/>
      <c r="F14" s="177"/>
      <c r="G14" s="173"/>
      <c r="H14" s="164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7"/>
      <c r="Z14" s="7"/>
    </row>
    <row r="15" spans="1:28" ht="409.5" customHeight="1" x14ac:dyDescent="0.25">
      <c r="A15" s="149"/>
      <c r="B15" s="148"/>
      <c r="C15" s="128"/>
      <c r="D15" s="175"/>
      <c r="E15" s="177"/>
      <c r="F15" s="177"/>
      <c r="G15" s="173"/>
      <c r="H15" s="16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7"/>
      <c r="Z15" s="7"/>
    </row>
    <row r="16" spans="1:28" ht="134.25" customHeight="1" x14ac:dyDescent="0.25">
      <c r="A16" s="115"/>
      <c r="B16" s="130"/>
      <c r="C16" s="128"/>
      <c r="D16" s="127"/>
      <c r="E16" s="117"/>
      <c r="F16" s="117"/>
      <c r="G16" s="174"/>
      <c r="H16" s="12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7"/>
      <c r="Z16" s="7"/>
    </row>
    <row r="17" spans="1:28" ht="62.25" customHeight="1" x14ac:dyDescent="0.25">
      <c r="A17" s="17" t="s">
        <v>31</v>
      </c>
      <c r="B17" s="110" t="s">
        <v>32</v>
      </c>
      <c r="C17" s="137"/>
      <c r="D17" s="18">
        <f>SUM(D18:D25)</f>
        <v>771007924</v>
      </c>
      <c r="E17" s="15"/>
      <c r="F17" s="16"/>
      <c r="G17" s="16"/>
      <c r="H17" s="15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7"/>
      <c r="Z17" s="7"/>
    </row>
    <row r="18" spans="1:28" ht="207" customHeight="1" x14ac:dyDescent="0.25">
      <c r="A18" s="67" t="s">
        <v>33</v>
      </c>
      <c r="B18" s="68" t="s">
        <v>34</v>
      </c>
      <c r="C18" s="68" t="s">
        <v>35</v>
      </c>
      <c r="D18" s="69">
        <v>249898059</v>
      </c>
      <c r="E18" s="70" t="s">
        <v>36</v>
      </c>
      <c r="F18" s="71" t="s">
        <v>37</v>
      </c>
      <c r="G18" s="102">
        <v>10</v>
      </c>
      <c r="H18" s="70" t="s">
        <v>250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7"/>
      <c r="Z18" s="7"/>
      <c r="AA18" s="22"/>
      <c r="AB18" s="22"/>
    </row>
    <row r="19" spans="1:28" ht="46.5" customHeight="1" x14ac:dyDescent="0.25">
      <c r="A19" s="171" t="s">
        <v>38</v>
      </c>
      <c r="B19" s="145" t="s">
        <v>39</v>
      </c>
      <c r="C19" s="145" t="s">
        <v>39</v>
      </c>
      <c r="D19" s="147">
        <v>38805000</v>
      </c>
      <c r="E19" s="166" t="s">
        <v>40</v>
      </c>
      <c r="F19" s="165" t="s">
        <v>41</v>
      </c>
      <c r="G19" s="172">
        <v>0</v>
      </c>
      <c r="H19" s="166" t="s">
        <v>251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7"/>
      <c r="Z19" s="7"/>
      <c r="AA19" s="22"/>
      <c r="AB19" s="22"/>
    </row>
    <row r="20" spans="1:28" ht="208.5" customHeight="1" x14ac:dyDescent="0.25">
      <c r="A20" s="109"/>
      <c r="B20" s="146"/>
      <c r="C20" s="146"/>
      <c r="D20" s="109"/>
      <c r="E20" s="109"/>
      <c r="F20" s="109"/>
      <c r="G20" s="174"/>
      <c r="H20" s="109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7"/>
      <c r="Z20" s="7"/>
      <c r="AA20" s="22"/>
      <c r="AB20" s="22"/>
    </row>
    <row r="21" spans="1:28" ht="246" customHeight="1" x14ac:dyDescent="0.25">
      <c r="A21" s="67" t="s">
        <v>42</v>
      </c>
      <c r="B21" s="68" t="s">
        <v>43</v>
      </c>
      <c r="C21" s="68" t="s">
        <v>44</v>
      </c>
      <c r="D21" s="69">
        <v>96005650</v>
      </c>
      <c r="E21" s="70" t="s">
        <v>45</v>
      </c>
      <c r="F21" s="71" t="s">
        <v>291</v>
      </c>
      <c r="G21" s="102">
        <v>37</v>
      </c>
      <c r="H21" s="73" t="s">
        <v>252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7"/>
      <c r="Z21" s="7"/>
    </row>
    <row r="22" spans="1:28" ht="46.5" customHeight="1" x14ac:dyDescent="0.25">
      <c r="A22" s="108" t="s">
        <v>46</v>
      </c>
      <c r="B22" s="152" t="s">
        <v>47</v>
      </c>
      <c r="C22" s="152" t="s">
        <v>48</v>
      </c>
      <c r="D22" s="140">
        <v>75734977</v>
      </c>
      <c r="E22" s="141" t="s">
        <v>49</v>
      </c>
      <c r="F22" s="176" t="s">
        <v>293</v>
      </c>
      <c r="G22" s="112">
        <v>13</v>
      </c>
      <c r="H22" s="179" t="s">
        <v>50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7"/>
      <c r="Z22" s="7"/>
      <c r="AA22" s="22"/>
      <c r="AB22" s="22"/>
    </row>
    <row r="23" spans="1:28" ht="273.75" customHeight="1" x14ac:dyDescent="0.25">
      <c r="A23" s="109"/>
      <c r="B23" s="109"/>
      <c r="C23" s="109"/>
      <c r="D23" s="109"/>
      <c r="E23" s="109"/>
      <c r="F23" s="109"/>
      <c r="G23" s="113"/>
      <c r="H23" s="109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7"/>
      <c r="Z23" s="7"/>
    </row>
    <row r="24" spans="1:28" ht="273" customHeight="1" x14ac:dyDescent="0.25">
      <c r="A24" s="67" t="s">
        <v>51</v>
      </c>
      <c r="B24" s="68" t="s">
        <v>52</v>
      </c>
      <c r="C24" s="68" t="s">
        <v>53</v>
      </c>
      <c r="D24" s="69">
        <v>13330401</v>
      </c>
      <c r="E24" s="70" t="s">
        <v>54</v>
      </c>
      <c r="F24" s="71" t="s">
        <v>292</v>
      </c>
      <c r="G24" s="102">
        <v>5</v>
      </c>
      <c r="H24" s="73" t="s">
        <v>253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7"/>
      <c r="Z24" s="7"/>
    </row>
    <row r="25" spans="1:28" ht="257.25" customHeight="1" x14ac:dyDescent="0.25">
      <c r="A25" s="67" t="s">
        <v>55</v>
      </c>
      <c r="B25" s="68" t="s">
        <v>56</v>
      </c>
      <c r="C25" s="68" t="s">
        <v>57</v>
      </c>
      <c r="D25" s="69">
        <v>297233837</v>
      </c>
      <c r="E25" s="70" t="s">
        <v>58</v>
      </c>
      <c r="F25" s="71" t="s">
        <v>59</v>
      </c>
      <c r="G25" s="102">
        <v>10</v>
      </c>
      <c r="H25" s="70" t="s">
        <v>254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7"/>
      <c r="Z25" s="7"/>
    </row>
    <row r="26" spans="1:28" ht="67.5" customHeight="1" x14ac:dyDescent="0.25">
      <c r="A26" s="17" t="s">
        <v>60</v>
      </c>
      <c r="B26" s="110" t="s">
        <v>61</v>
      </c>
      <c r="C26" s="111"/>
      <c r="D26" s="18">
        <f>D30+D27+D29</f>
        <v>24691400</v>
      </c>
      <c r="E26" s="15"/>
      <c r="F26" s="16"/>
      <c r="G26" s="16"/>
      <c r="H26" s="15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7"/>
      <c r="Z26" s="7"/>
    </row>
    <row r="27" spans="1:28" ht="46.5" customHeight="1" x14ac:dyDescent="0.25">
      <c r="A27" s="151" t="s">
        <v>62</v>
      </c>
      <c r="B27" s="152" t="s">
        <v>69</v>
      </c>
      <c r="C27" s="152" t="s">
        <v>70</v>
      </c>
      <c r="D27" s="178">
        <v>5008800</v>
      </c>
      <c r="E27" s="141" t="s">
        <v>71</v>
      </c>
      <c r="F27" s="167" t="s">
        <v>241</v>
      </c>
      <c r="G27" s="172">
        <v>0</v>
      </c>
      <c r="H27" s="150" t="s">
        <v>255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7"/>
      <c r="Z27" s="7"/>
      <c r="AA27" s="22"/>
      <c r="AB27" s="22"/>
    </row>
    <row r="28" spans="1:28" ht="222.75" customHeight="1" x14ac:dyDescent="0.25">
      <c r="A28" s="109"/>
      <c r="B28" s="153"/>
      <c r="C28" s="153"/>
      <c r="D28" s="109"/>
      <c r="E28" s="109"/>
      <c r="F28" s="109"/>
      <c r="G28" s="174"/>
      <c r="H28" s="10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7"/>
      <c r="Z28" s="7"/>
    </row>
    <row r="29" spans="1:28" ht="212.25" customHeight="1" x14ac:dyDescent="0.25">
      <c r="A29" s="75" t="s">
        <v>68</v>
      </c>
      <c r="B29" s="68" t="s">
        <v>73</v>
      </c>
      <c r="C29" s="72" t="s">
        <v>74</v>
      </c>
      <c r="D29" s="76">
        <v>15182600</v>
      </c>
      <c r="E29" s="70" t="s">
        <v>75</v>
      </c>
      <c r="F29" s="70" t="s">
        <v>76</v>
      </c>
      <c r="G29" s="102">
        <v>0</v>
      </c>
      <c r="H29" s="77" t="s">
        <v>67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7"/>
      <c r="Z29" s="7"/>
    </row>
    <row r="30" spans="1:28" ht="212.25" customHeight="1" x14ac:dyDescent="0.25">
      <c r="A30" s="75" t="s">
        <v>72</v>
      </c>
      <c r="B30" s="80" t="s">
        <v>63</v>
      </c>
      <c r="C30" s="107" t="s">
        <v>64</v>
      </c>
      <c r="D30" s="76">
        <v>4500000</v>
      </c>
      <c r="E30" s="70" t="s">
        <v>65</v>
      </c>
      <c r="F30" s="70" t="s">
        <v>66</v>
      </c>
      <c r="G30" s="102">
        <v>0</v>
      </c>
      <c r="H30" s="77" t="s">
        <v>67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7"/>
      <c r="Z30" s="7"/>
    </row>
    <row r="31" spans="1:28" ht="73.5" customHeight="1" x14ac:dyDescent="0.25">
      <c r="A31" s="17" t="s">
        <v>77</v>
      </c>
      <c r="B31" s="168" t="s">
        <v>78</v>
      </c>
      <c r="C31" s="169"/>
      <c r="D31" s="18">
        <v>0</v>
      </c>
      <c r="E31" s="15"/>
      <c r="F31" s="78"/>
      <c r="G31" s="78"/>
      <c r="H31" s="15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7"/>
      <c r="Z31" s="7"/>
    </row>
    <row r="32" spans="1:28" ht="52.5" customHeight="1" x14ac:dyDescent="0.25">
      <c r="A32" s="17" t="s">
        <v>79</v>
      </c>
      <c r="B32" s="168" t="s">
        <v>80</v>
      </c>
      <c r="C32" s="170"/>
      <c r="D32" s="18">
        <v>0</v>
      </c>
      <c r="E32" s="15"/>
      <c r="F32" s="78"/>
      <c r="G32" s="78"/>
      <c r="H32" s="15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7"/>
      <c r="Z32" s="7"/>
    </row>
    <row r="33" spans="1:26" ht="57.75" customHeight="1" x14ac:dyDescent="0.25">
      <c r="A33" s="17" t="s">
        <v>81</v>
      </c>
      <c r="B33" s="110" t="s">
        <v>82</v>
      </c>
      <c r="C33" s="111"/>
      <c r="D33" s="18">
        <f>D34+D35+D42+D43+D45+D49+D53+D54+D55</f>
        <v>771023792</v>
      </c>
      <c r="E33" s="15"/>
      <c r="F33" s="16"/>
      <c r="G33" s="16"/>
      <c r="H33" s="1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7"/>
      <c r="Z33" s="7"/>
    </row>
    <row r="34" spans="1:26" ht="129" customHeight="1" x14ac:dyDescent="0.25">
      <c r="A34" s="17" t="s">
        <v>83</v>
      </c>
      <c r="B34" s="110" t="s">
        <v>84</v>
      </c>
      <c r="C34" s="111"/>
      <c r="D34" s="18">
        <v>0</v>
      </c>
      <c r="E34" s="15"/>
      <c r="F34" s="16"/>
      <c r="G34" s="16"/>
      <c r="H34" s="15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7"/>
      <c r="Z34" s="7"/>
    </row>
    <row r="35" spans="1:26" ht="49.5" customHeight="1" x14ac:dyDescent="0.25">
      <c r="A35" s="17" t="s">
        <v>85</v>
      </c>
      <c r="B35" s="110" t="s">
        <v>86</v>
      </c>
      <c r="C35" s="111"/>
      <c r="D35" s="18">
        <f>D36+D37+D39+D40</f>
        <v>371067897</v>
      </c>
      <c r="E35" s="15"/>
      <c r="F35" s="16"/>
      <c r="G35" s="16"/>
      <c r="H35" s="6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7"/>
      <c r="Z35" s="7"/>
    </row>
    <row r="36" spans="1:26" ht="265.5" customHeight="1" x14ac:dyDescent="0.25">
      <c r="A36" s="67" t="s">
        <v>87</v>
      </c>
      <c r="B36" s="68" t="s">
        <v>88</v>
      </c>
      <c r="C36" s="68" t="s">
        <v>89</v>
      </c>
      <c r="D36" s="14">
        <v>162023701</v>
      </c>
      <c r="E36" s="68" t="s">
        <v>90</v>
      </c>
      <c r="F36" s="78" t="s">
        <v>91</v>
      </c>
      <c r="G36" s="103">
        <v>6</v>
      </c>
      <c r="H36" s="68" t="s">
        <v>256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4"/>
      <c r="Z36" s="24"/>
    </row>
    <row r="37" spans="1:26" ht="409.6" customHeight="1" x14ac:dyDescent="0.25">
      <c r="A37" s="114" t="s">
        <v>243</v>
      </c>
      <c r="B37" s="116" t="s">
        <v>92</v>
      </c>
      <c r="C37" s="116" t="s">
        <v>93</v>
      </c>
      <c r="D37" s="124">
        <v>75947224</v>
      </c>
      <c r="E37" s="116" t="s">
        <v>94</v>
      </c>
      <c r="F37" s="116" t="s">
        <v>287</v>
      </c>
      <c r="G37" s="172">
        <v>31</v>
      </c>
      <c r="H37" s="116" t="s">
        <v>257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4"/>
      <c r="Z37" s="24"/>
    </row>
    <row r="38" spans="1:26" ht="47.25" customHeight="1" x14ac:dyDescent="0.25">
      <c r="A38" s="115"/>
      <c r="B38" s="117"/>
      <c r="C38" s="117"/>
      <c r="D38" s="125"/>
      <c r="E38" s="117"/>
      <c r="F38" s="117"/>
      <c r="G38" s="174"/>
      <c r="H38" s="117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9"/>
      <c r="Z38" s="99"/>
    </row>
    <row r="39" spans="1:26" ht="330.75" customHeight="1" x14ac:dyDescent="0.25">
      <c r="A39" s="75" t="s">
        <v>244</v>
      </c>
      <c r="B39" s="68" t="s">
        <v>95</v>
      </c>
      <c r="C39" s="72" t="s">
        <v>96</v>
      </c>
      <c r="D39" s="79">
        <v>26142660</v>
      </c>
      <c r="E39" s="68" t="s">
        <v>97</v>
      </c>
      <c r="F39" s="78" t="s">
        <v>288</v>
      </c>
      <c r="G39" s="103">
        <v>10</v>
      </c>
      <c r="H39" s="73" t="s">
        <v>258</v>
      </c>
      <c r="I39" s="25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4"/>
      <c r="Z39" s="24"/>
    </row>
    <row r="40" spans="1:26" ht="409.5" customHeight="1" x14ac:dyDescent="0.25">
      <c r="A40" s="131" t="s">
        <v>245</v>
      </c>
      <c r="B40" s="129" t="s">
        <v>98</v>
      </c>
      <c r="C40" s="128" t="s">
        <v>99</v>
      </c>
      <c r="D40" s="126">
        <v>106954312</v>
      </c>
      <c r="E40" s="116" t="s">
        <v>100</v>
      </c>
      <c r="F40" s="122" t="s">
        <v>295</v>
      </c>
      <c r="G40" s="112">
        <v>206</v>
      </c>
      <c r="H40" s="120" t="s">
        <v>259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7"/>
      <c r="Z40" s="7"/>
    </row>
    <row r="41" spans="1:26" ht="130.5" customHeight="1" x14ac:dyDescent="0.25">
      <c r="A41" s="132"/>
      <c r="B41" s="130"/>
      <c r="C41" s="128"/>
      <c r="D41" s="127"/>
      <c r="E41" s="117"/>
      <c r="F41" s="123"/>
      <c r="G41" s="113"/>
      <c r="H41" s="121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7"/>
      <c r="Z41" s="7"/>
    </row>
    <row r="42" spans="1:26" ht="73.5" customHeight="1" x14ac:dyDescent="0.25">
      <c r="A42" s="17" t="s">
        <v>101</v>
      </c>
      <c r="B42" s="136" t="s">
        <v>102</v>
      </c>
      <c r="C42" s="137"/>
      <c r="D42" s="18">
        <v>0</v>
      </c>
      <c r="E42" s="15"/>
      <c r="F42" s="82"/>
      <c r="G42" s="100"/>
      <c r="H42" s="83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7"/>
      <c r="Z42" s="7"/>
    </row>
    <row r="43" spans="1:26" ht="61.5" customHeight="1" x14ac:dyDescent="0.25">
      <c r="A43" s="17" t="s">
        <v>103</v>
      </c>
      <c r="B43" s="110" t="s">
        <v>104</v>
      </c>
      <c r="C43" s="111"/>
      <c r="D43" s="18">
        <f>D44</f>
        <v>4331500</v>
      </c>
      <c r="E43" s="15"/>
      <c r="F43" s="16"/>
      <c r="G43" s="16"/>
      <c r="H43" s="15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7"/>
      <c r="Z43" s="7"/>
    </row>
    <row r="44" spans="1:26" ht="309.75" customHeight="1" x14ac:dyDescent="0.25">
      <c r="A44" s="67" t="s">
        <v>105</v>
      </c>
      <c r="B44" s="68" t="s">
        <v>106</v>
      </c>
      <c r="C44" s="68" t="s">
        <v>107</v>
      </c>
      <c r="D44" s="14">
        <v>4331500</v>
      </c>
      <c r="E44" s="68" t="s">
        <v>275</v>
      </c>
      <c r="F44" s="78" t="s">
        <v>274</v>
      </c>
      <c r="G44" s="103">
        <v>0</v>
      </c>
      <c r="H44" s="68" t="s">
        <v>260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7"/>
      <c r="Z44" s="7"/>
    </row>
    <row r="45" spans="1:26" ht="46.5" customHeight="1" x14ac:dyDescent="0.25">
      <c r="A45" s="17" t="s">
        <v>108</v>
      </c>
      <c r="B45" s="110" t="s">
        <v>109</v>
      </c>
      <c r="C45" s="111"/>
      <c r="D45" s="18">
        <f>D46+D48</f>
        <v>27433995</v>
      </c>
      <c r="E45" s="15"/>
      <c r="F45" s="16"/>
      <c r="G45" s="16"/>
      <c r="H45" s="15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7"/>
      <c r="Z45" s="7"/>
    </row>
    <row r="46" spans="1:26" ht="46.5" customHeight="1" x14ac:dyDescent="0.25">
      <c r="A46" s="108" t="s">
        <v>110</v>
      </c>
      <c r="B46" s="152" t="s">
        <v>111</v>
      </c>
      <c r="C46" s="141" t="s">
        <v>112</v>
      </c>
      <c r="D46" s="140">
        <v>4095795</v>
      </c>
      <c r="E46" s="141" t="s">
        <v>113</v>
      </c>
      <c r="F46" s="176" t="s">
        <v>289</v>
      </c>
      <c r="G46" s="112">
        <v>0</v>
      </c>
      <c r="H46" s="141" t="s">
        <v>261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7"/>
      <c r="Z46" s="7"/>
    </row>
    <row r="47" spans="1:26" ht="158.25" customHeight="1" x14ac:dyDescent="0.25">
      <c r="A47" s="109"/>
      <c r="B47" s="109"/>
      <c r="C47" s="109"/>
      <c r="D47" s="109"/>
      <c r="E47" s="109"/>
      <c r="F47" s="109"/>
      <c r="G47" s="113"/>
      <c r="H47" s="109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7"/>
      <c r="Z47" s="7"/>
    </row>
    <row r="48" spans="1:26" ht="191.25" customHeight="1" x14ac:dyDescent="0.25">
      <c r="A48" s="67" t="s">
        <v>114</v>
      </c>
      <c r="B48" s="68" t="s">
        <v>115</v>
      </c>
      <c r="C48" s="70" t="s">
        <v>116</v>
      </c>
      <c r="D48" s="69">
        <v>23338200</v>
      </c>
      <c r="E48" s="70" t="s">
        <v>117</v>
      </c>
      <c r="F48" s="71" t="s">
        <v>118</v>
      </c>
      <c r="G48" s="102">
        <v>0</v>
      </c>
      <c r="H48" s="68" t="s">
        <v>262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4"/>
      <c r="Z48" s="24"/>
    </row>
    <row r="49" spans="1:28" ht="55.5" customHeight="1" x14ac:dyDescent="0.25">
      <c r="A49" s="17" t="s">
        <v>119</v>
      </c>
      <c r="B49" s="110" t="s">
        <v>120</v>
      </c>
      <c r="C49" s="111"/>
      <c r="D49" s="18">
        <f>D50+D51+D52</f>
        <v>368190400</v>
      </c>
      <c r="E49" s="15"/>
      <c r="F49" s="16"/>
      <c r="G49" s="16"/>
      <c r="H49" s="15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7"/>
      <c r="Z49" s="7"/>
    </row>
    <row r="50" spans="1:28" ht="78.75" customHeight="1" x14ac:dyDescent="0.25">
      <c r="A50" s="67" t="s">
        <v>121</v>
      </c>
      <c r="B50" s="68" t="s">
        <v>122</v>
      </c>
      <c r="C50" s="70" t="s">
        <v>123</v>
      </c>
      <c r="D50" s="69">
        <v>77190400</v>
      </c>
      <c r="E50" s="70" t="s">
        <v>124</v>
      </c>
      <c r="F50" s="71" t="s">
        <v>125</v>
      </c>
      <c r="G50" s="102">
        <v>0</v>
      </c>
      <c r="H50" s="70" t="s">
        <v>126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7"/>
      <c r="Z50" s="7"/>
    </row>
    <row r="51" spans="1:28" ht="110.25" customHeight="1" x14ac:dyDescent="0.25">
      <c r="A51" s="67" t="s">
        <v>127</v>
      </c>
      <c r="B51" s="68" t="s">
        <v>128</v>
      </c>
      <c r="C51" s="70" t="s">
        <v>123</v>
      </c>
      <c r="D51" s="69">
        <v>92000000</v>
      </c>
      <c r="E51" s="70" t="s">
        <v>129</v>
      </c>
      <c r="F51" s="71" t="s">
        <v>130</v>
      </c>
      <c r="G51" s="104">
        <v>0</v>
      </c>
      <c r="H51" s="84" t="s">
        <v>67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7"/>
      <c r="Z51" s="7"/>
    </row>
    <row r="52" spans="1:28" ht="111" customHeight="1" x14ac:dyDescent="0.25">
      <c r="A52" s="67" t="s">
        <v>246</v>
      </c>
      <c r="B52" s="68" t="s">
        <v>277</v>
      </c>
      <c r="C52" s="70" t="s">
        <v>123</v>
      </c>
      <c r="D52" s="85">
        <v>199000000</v>
      </c>
      <c r="E52" s="70" t="s">
        <v>276</v>
      </c>
      <c r="F52" s="71" t="s">
        <v>131</v>
      </c>
      <c r="G52" s="102">
        <v>0</v>
      </c>
      <c r="H52" s="68" t="s">
        <v>132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7"/>
      <c r="Z52" s="7"/>
    </row>
    <row r="53" spans="1:28" ht="61.5" customHeight="1" x14ac:dyDescent="0.25">
      <c r="A53" s="86" t="s">
        <v>133</v>
      </c>
      <c r="B53" s="136" t="s">
        <v>134</v>
      </c>
      <c r="C53" s="137"/>
      <c r="D53" s="18">
        <v>0</v>
      </c>
      <c r="E53" s="15"/>
      <c r="F53" s="16"/>
      <c r="G53" s="16"/>
      <c r="H53" s="1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7"/>
      <c r="Z53" s="7"/>
    </row>
    <row r="54" spans="1:28" ht="67.5" customHeight="1" x14ac:dyDescent="0.25">
      <c r="A54" s="17" t="s">
        <v>135</v>
      </c>
      <c r="B54" s="110" t="s">
        <v>136</v>
      </c>
      <c r="C54" s="111"/>
      <c r="D54" s="18">
        <v>0</v>
      </c>
      <c r="E54" s="15"/>
      <c r="F54" s="16"/>
      <c r="G54" s="16"/>
      <c r="H54" s="1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7"/>
      <c r="Z54" s="7"/>
    </row>
    <row r="55" spans="1:28" ht="46.5" customHeight="1" x14ac:dyDescent="0.25">
      <c r="A55" s="17" t="s">
        <v>137</v>
      </c>
      <c r="B55" s="138" t="s">
        <v>138</v>
      </c>
      <c r="C55" s="139"/>
      <c r="D55" s="18">
        <v>0</v>
      </c>
      <c r="E55" s="15"/>
      <c r="F55" s="16"/>
      <c r="G55" s="16"/>
      <c r="H55" s="1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7"/>
      <c r="Z55" s="7"/>
    </row>
    <row r="56" spans="1:28" ht="46.5" customHeight="1" x14ac:dyDescent="0.25">
      <c r="A56" s="17" t="s">
        <v>139</v>
      </c>
      <c r="B56" s="136" t="s">
        <v>140</v>
      </c>
      <c r="C56" s="137"/>
      <c r="D56" s="18">
        <f>D57+D66+D69+D71</f>
        <v>6891486614</v>
      </c>
      <c r="E56" s="15"/>
      <c r="F56" s="16"/>
      <c r="G56" s="16"/>
      <c r="H56" s="15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7"/>
      <c r="Z56" s="7"/>
    </row>
    <row r="57" spans="1:28" ht="46.5" customHeight="1" x14ac:dyDescent="0.25">
      <c r="A57" s="17" t="s">
        <v>141</v>
      </c>
      <c r="B57" s="138" t="s">
        <v>142</v>
      </c>
      <c r="C57" s="142"/>
      <c r="D57" s="18">
        <f>D59+D61+D62+D58+D60+D63+D64</f>
        <v>3746033931</v>
      </c>
      <c r="E57" s="15"/>
      <c r="F57" s="16"/>
      <c r="G57" s="16"/>
      <c r="H57" s="15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7"/>
      <c r="Z57" s="7"/>
    </row>
    <row r="58" spans="1:28" ht="256.5" customHeight="1" x14ac:dyDescent="0.25">
      <c r="A58" s="75" t="s">
        <v>143</v>
      </c>
      <c r="B58" s="107" t="s">
        <v>284</v>
      </c>
      <c r="C58" s="107" t="s">
        <v>154</v>
      </c>
      <c r="D58" s="76">
        <v>250000000</v>
      </c>
      <c r="E58" s="68" t="s">
        <v>279</v>
      </c>
      <c r="F58" s="78" t="s">
        <v>155</v>
      </c>
      <c r="G58" s="103">
        <v>10</v>
      </c>
      <c r="H58" s="68" t="s">
        <v>285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7"/>
      <c r="Z58" s="7"/>
    </row>
    <row r="59" spans="1:28" ht="108.75" customHeight="1" x14ac:dyDescent="0.25">
      <c r="A59" s="69" t="s">
        <v>148</v>
      </c>
      <c r="B59" s="106" t="s">
        <v>144</v>
      </c>
      <c r="C59" s="106" t="s">
        <v>145</v>
      </c>
      <c r="D59" s="69">
        <v>858973611</v>
      </c>
      <c r="E59" s="70" t="s">
        <v>146</v>
      </c>
      <c r="F59" s="71" t="s">
        <v>278</v>
      </c>
      <c r="G59" s="102">
        <v>10</v>
      </c>
      <c r="H59" s="70" t="s">
        <v>147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7"/>
      <c r="Z59" s="7"/>
    </row>
    <row r="60" spans="1:28" ht="145.5" customHeight="1" x14ac:dyDescent="0.25">
      <c r="A60" s="69" t="s">
        <v>153</v>
      </c>
      <c r="B60" s="68" t="s">
        <v>156</v>
      </c>
      <c r="C60" s="68" t="s">
        <v>157</v>
      </c>
      <c r="D60" s="69">
        <v>737060320</v>
      </c>
      <c r="E60" s="70" t="s">
        <v>146</v>
      </c>
      <c r="F60" s="71" t="s">
        <v>280</v>
      </c>
      <c r="G60" s="102">
        <v>10</v>
      </c>
      <c r="H60" s="70" t="s">
        <v>158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7"/>
      <c r="Z60" s="7"/>
    </row>
    <row r="61" spans="1:28" ht="200.25" customHeight="1" x14ac:dyDescent="0.25">
      <c r="A61" s="69" t="s">
        <v>159</v>
      </c>
      <c r="B61" s="68" t="s">
        <v>149</v>
      </c>
      <c r="C61" s="87" t="s">
        <v>150</v>
      </c>
      <c r="D61" s="69">
        <v>900000000</v>
      </c>
      <c r="E61" s="70" t="s">
        <v>151</v>
      </c>
      <c r="F61" s="71" t="s">
        <v>152</v>
      </c>
      <c r="G61" s="102">
        <v>0</v>
      </c>
      <c r="H61" s="70" t="s">
        <v>263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7"/>
      <c r="Z61" s="7"/>
    </row>
    <row r="62" spans="1:28" ht="348.75" customHeight="1" x14ac:dyDescent="0.25">
      <c r="A62" s="69" t="s">
        <v>165</v>
      </c>
      <c r="B62" s="68" t="s">
        <v>160</v>
      </c>
      <c r="C62" s="68" t="s">
        <v>161</v>
      </c>
      <c r="D62" s="69">
        <v>250000000</v>
      </c>
      <c r="E62" s="70" t="s">
        <v>162</v>
      </c>
      <c r="F62" s="71" t="s">
        <v>163</v>
      </c>
      <c r="G62" s="102">
        <v>0</v>
      </c>
      <c r="H62" s="70" t="s">
        <v>164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7"/>
      <c r="Z62" s="7"/>
      <c r="AA62" s="22"/>
      <c r="AB62" s="22"/>
    </row>
    <row r="63" spans="1:28" ht="239.25" customHeight="1" x14ac:dyDescent="0.25">
      <c r="A63" s="69" t="s">
        <v>169</v>
      </c>
      <c r="B63" s="68" t="s">
        <v>166</v>
      </c>
      <c r="C63" s="72" t="s">
        <v>161</v>
      </c>
      <c r="D63" s="69">
        <v>250000000</v>
      </c>
      <c r="E63" s="70" t="s">
        <v>167</v>
      </c>
      <c r="F63" s="78" t="s">
        <v>168</v>
      </c>
      <c r="G63" s="103">
        <v>0</v>
      </c>
      <c r="H63" s="70" t="s">
        <v>164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7"/>
      <c r="Z63" s="7"/>
      <c r="AA63" s="22"/>
      <c r="AB63" s="22"/>
    </row>
    <row r="64" spans="1:28" ht="409.6" customHeight="1" x14ac:dyDescent="0.25">
      <c r="A64" s="124" t="s">
        <v>247</v>
      </c>
      <c r="B64" s="129" t="s">
        <v>170</v>
      </c>
      <c r="C64" s="128" t="s">
        <v>171</v>
      </c>
      <c r="D64" s="180">
        <v>500000000</v>
      </c>
      <c r="E64" s="122" t="s">
        <v>281</v>
      </c>
      <c r="F64" s="122" t="s">
        <v>173</v>
      </c>
      <c r="G64" s="112">
        <v>0</v>
      </c>
      <c r="H64" s="122" t="s">
        <v>233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7"/>
      <c r="Z64" s="7"/>
      <c r="AA64" s="22"/>
      <c r="AB64" s="22"/>
    </row>
    <row r="65" spans="1:28" ht="83.25" customHeight="1" x14ac:dyDescent="0.25">
      <c r="A65" s="125"/>
      <c r="B65" s="130"/>
      <c r="C65" s="128"/>
      <c r="D65" s="181"/>
      <c r="E65" s="123"/>
      <c r="F65" s="123"/>
      <c r="G65" s="113"/>
      <c r="H65" s="123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7"/>
      <c r="Z65" s="7"/>
      <c r="AA65" s="22"/>
      <c r="AB65" s="22"/>
    </row>
    <row r="66" spans="1:28" ht="46.5" customHeight="1" x14ac:dyDescent="0.25">
      <c r="A66" s="17" t="s">
        <v>174</v>
      </c>
      <c r="B66" s="110" t="s">
        <v>175</v>
      </c>
      <c r="C66" s="137"/>
      <c r="D66" s="18">
        <f>D67+D68</f>
        <v>434591313</v>
      </c>
      <c r="E66" s="15"/>
      <c r="F66" s="16"/>
      <c r="G66" s="16"/>
      <c r="H66" s="8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7"/>
      <c r="Z66" s="7"/>
    </row>
    <row r="67" spans="1:28" ht="293.25" customHeight="1" x14ac:dyDescent="0.25">
      <c r="A67" s="67" t="s">
        <v>176</v>
      </c>
      <c r="B67" s="68" t="s">
        <v>177</v>
      </c>
      <c r="C67" s="70" t="s">
        <v>178</v>
      </c>
      <c r="D67" s="14">
        <v>254591313</v>
      </c>
      <c r="E67" s="68" t="s">
        <v>179</v>
      </c>
      <c r="F67" s="78" t="s">
        <v>294</v>
      </c>
      <c r="G67" s="103">
        <v>24</v>
      </c>
      <c r="H67" s="89" t="s">
        <v>264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7"/>
      <c r="Z67" s="7"/>
    </row>
    <row r="68" spans="1:28" ht="288" customHeight="1" x14ac:dyDescent="0.25">
      <c r="A68" s="67" t="s">
        <v>180</v>
      </c>
      <c r="B68" s="68" t="s">
        <v>181</v>
      </c>
      <c r="C68" s="70" t="s">
        <v>182</v>
      </c>
      <c r="D68" s="85">
        <v>180000000</v>
      </c>
      <c r="E68" s="68" t="s">
        <v>183</v>
      </c>
      <c r="F68" s="78" t="s">
        <v>184</v>
      </c>
      <c r="G68" s="103">
        <v>0</v>
      </c>
      <c r="H68" s="90" t="s">
        <v>185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7"/>
      <c r="Z68" s="7"/>
    </row>
    <row r="69" spans="1:28" ht="46.5" customHeight="1" x14ac:dyDescent="0.25">
      <c r="A69" s="17" t="s">
        <v>186</v>
      </c>
      <c r="B69" s="138" t="s">
        <v>187</v>
      </c>
      <c r="C69" s="139"/>
      <c r="D69" s="18">
        <f>D70</f>
        <v>2710861370</v>
      </c>
      <c r="E69" s="15"/>
      <c r="F69" s="16"/>
      <c r="G69" s="16"/>
      <c r="H69" s="15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7"/>
      <c r="Z69" s="7"/>
    </row>
    <row r="70" spans="1:28" ht="81" customHeight="1" x14ac:dyDescent="0.25">
      <c r="A70" s="91" t="s">
        <v>188</v>
      </c>
      <c r="B70" s="68" t="s">
        <v>189</v>
      </c>
      <c r="C70" s="68" t="s">
        <v>190</v>
      </c>
      <c r="D70" s="85">
        <v>2710861370</v>
      </c>
      <c r="E70" s="68" t="s">
        <v>191</v>
      </c>
      <c r="F70" s="78" t="s">
        <v>286</v>
      </c>
      <c r="G70" s="103">
        <v>0</v>
      </c>
      <c r="H70" s="68" t="s">
        <v>192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7"/>
      <c r="Z70" s="7"/>
    </row>
    <row r="71" spans="1:28" ht="46.5" customHeight="1" x14ac:dyDescent="0.25">
      <c r="A71" s="17" t="s">
        <v>193</v>
      </c>
      <c r="B71" s="136" t="s">
        <v>194</v>
      </c>
      <c r="C71" s="137"/>
      <c r="D71" s="18">
        <v>0</v>
      </c>
      <c r="E71" s="15"/>
      <c r="F71" s="16"/>
      <c r="G71" s="16"/>
      <c r="H71" s="15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7"/>
      <c r="Z71" s="7"/>
    </row>
    <row r="72" spans="1:28" ht="46.5" customHeight="1" x14ac:dyDescent="0.25">
      <c r="A72" s="17" t="s">
        <v>195</v>
      </c>
      <c r="B72" s="110" t="s">
        <v>196</v>
      </c>
      <c r="C72" s="111"/>
      <c r="D72" s="18">
        <f>D73+D75</f>
        <v>37350398</v>
      </c>
      <c r="E72" s="15"/>
      <c r="F72" s="16"/>
      <c r="G72" s="16"/>
      <c r="H72" s="15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7"/>
      <c r="Z72" s="7"/>
    </row>
    <row r="73" spans="1:28" ht="46.5" customHeight="1" x14ac:dyDescent="0.25">
      <c r="A73" s="17" t="s">
        <v>197</v>
      </c>
      <c r="B73" s="138" t="s">
        <v>198</v>
      </c>
      <c r="C73" s="139"/>
      <c r="D73" s="18">
        <f>D74</f>
        <v>37350398</v>
      </c>
      <c r="E73" s="15"/>
      <c r="F73" s="16"/>
      <c r="G73" s="16"/>
      <c r="H73" s="15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7"/>
      <c r="Z73" s="7"/>
    </row>
    <row r="74" spans="1:28" ht="75" customHeight="1" x14ac:dyDescent="0.25">
      <c r="A74" s="91" t="s">
        <v>248</v>
      </c>
      <c r="B74" s="68" t="s">
        <v>199</v>
      </c>
      <c r="C74" s="70" t="s">
        <v>200</v>
      </c>
      <c r="D74" s="85">
        <v>37350398</v>
      </c>
      <c r="E74" s="68" t="s">
        <v>201</v>
      </c>
      <c r="F74" s="68" t="s">
        <v>202</v>
      </c>
      <c r="G74" s="103">
        <v>0</v>
      </c>
      <c r="H74" s="68" t="s">
        <v>203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7"/>
      <c r="Z74" s="7"/>
    </row>
    <row r="75" spans="1:28" ht="60" customHeight="1" x14ac:dyDescent="0.25">
      <c r="A75" s="17" t="s">
        <v>204</v>
      </c>
      <c r="B75" s="136" t="s">
        <v>205</v>
      </c>
      <c r="C75" s="137"/>
      <c r="D75" s="18">
        <v>0</v>
      </c>
      <c r="E75" s="15"/>
      <c r="F75" s="16"/>
      <c r="G75" s="16"/>
      <c r="H75" s="15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7"/>
      <c r="Z75" s="7"/>
    </row>
    <row r="76" spans="1:28" ht="21.75" customHeight="1" x14ac:dyDescent="0.25">
      <c r="A76" s="17"/>
      <c r="B76" s="110" t="s">
        <v>206</v>
      </c>
      <c r="C76" s="111"/>
      <c r="D76" s="18">
        <f>D7+D33+D56+D72</f>
        <v>9616942988</v>
      </c>
      <c r="E76" s="92"/>
      <c r="F76" s="93"/>
      <c r="G76" s="93"/>
      <c r="H76" s="15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7"/>
      <c r="Z76" s="27"/>
      <c r="AA76" s="28"/>
      <c r="AB76" s="28"/>
    </row>
    <row r="77" spans="1:28" ht="16.5" x14ac:dyDescent="0.25">
      <c r="A77" s="133" t="s">
        <v>207</v>
      </c>
      <c r="B77" s="134"/>
      <c r="C77" s="134"/>
      <c r="D77" s="134"/>
      <c r="E77" s="134"/>
      <c r="F77" s="134"/>
      <c r="G77" s="134"/>
      <c r="H77" s="135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30"/>
      <c r="Z77" s="30"/>
      <c r="AA77" s="31"/>
      <c r="AB77" s="31"/>
    </row>
    <row r="78" spans="1:28" ht="291" customHeight="1" x14ac:dyDescent="0.25">
      <c r="A78" s="94" t="s">
        <v>10</v>
      </c>
      <c r="B78" s="68" t="s">
        <v>208</v>
      </c>
      <c r="C78" s="68" t="s">
        <v>209</v>
      </c>
      <c r="D78" s="64">
        <v>128515520</v>
      </c>
      <c r="E78" s="65" t="s">
        <v>210</v>
      </c>
      <c r="F78" s="66" t="s">
        <v>211</v>
      </c>
      <c r="G78" s="101">
        <v>10</v>
      </c>
      <c r="H78" s="74" t="s">
        <v>265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7"/>
      <c r="Z78" s="7"/>
    </row>
    <row r="79" spans="1:28" ht="237.75" customHeight="1" x14ac:dyDescent="0.25">
      <c r="A79" s="94" t="s">
        <v>81</v>
      </c>
      <c r="B79" s="68" t="s">
        <v>212</v>
      </c>
      <c r="C79" s="70" t="s">
        <v>200</v>
      </c>
      <c r="D79" s="14">
        <v>68163200</v>
      </c>
      <c r="E79" s="65" t="s">
        <v>213</v>
      </c>
      <c r="F79" s="66" t="s">
        <v>214</v>
      </c>
      <c r="G79" s="101">
        <v>10</v>
      </c>
      <c r="H79" s="74" t="s">
        <v>266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7"/>
      <c r="Z79" s="7"/>
    </row>
    <row r="80" spans="1:28" ht="409.6" customHeight="1" x14ac:dyDescent="0.25">
      <c r="A80" s="94" t="s">
        <v>139</v>
      </c>
      <c r="B80" s="68" t="s">
        <v>215</v>
      </c>
      <c r="C80" s="68" t="s">
        <v>216</v>
      </c>
      <c r="D80" s="69">
        <v>46325516</v>
      </c>
      <c r="E80" s="70" t="s">
        <v>217</v>
      </c>
      <c r="F80" s="71" t="s">
        <v>218</v>
      </c>
      <c r="G80" s="102">
        <v>0</v>
      </c>
      <c r="H80" s="73" t="s">
        <v>267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7"/>
      <c r="Z80" s="7"/>
    </row>
    <row r="81" spans="1:28" ht="239.25" customHeight="1" x14ac:dyDescent="0.25">
      <c r="A81" s="94" t="s">
        <v>195</v>
      </c>
      <c r="B81" s="68" t="s">
        <v>219</v>
      </c>
      <c r="C81" s="72" t="s">
        <v>220</v>
      </c>
      <c r="D81" s="69">
        <v>1731338840</v>
      </c>
      <c r="E81" s="68" t="s">
        <v>221</v>
      </c>
      <c r="F81" s="71" t="s">
        <v>290</v>
      </c>
      <c r="G81" s="102">
        <v>188</v>
      </c>
      <c r="H81" s="68" t="s">
        <v>268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7"/>
      <c r="Z81" s="7"/>
      <c r="AA81" s="22"/>
      <c r="AB81" s="22"/>
    </row>
    <row r="82" spans="1:28" ht="324.75" customHeight="1" x14ac:dyDescent="0.25">
      <c r="A82" s="94" t="s">
        <v>222</v>
      </c>
      <c r="B82" s="80" t="s">
        <v>223</v>
      </c>
      <c r="C82" s="68" t="s">
        <v>123</v>
      </c>
      <c r="D82" s="79">
        <v>240000000</v>
      </c>
      <c r="E82" s="68" t="s">
        <v>224</v>
      </c>
      <c r="F82" s="71" t="s">
        <v>225</v>
      </c>
      <c r="G82" s="102">
        <v>0</v>
      </c>
      <c r="H82" s="81" t="s">
        <v>269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7"/>
      <c r="Z82" s="7"/>
      <c r="AA82" s="22"/>
      <c r="AB82" s="22"/>
    </row>
    <row r="83" spans="1:28" ht="281.25" customHeight="1" x14ac:dyDescent="0.25">
      <c r="A83" s="94" t="s">
        <v>226</v>
      </c>
      <c r="B83" s="80" t="s">
        <v>227</v>
      </c>
      <c r="C83" s="72" t="s">
        <v>123</v>
      </c>
      <c r="D83" s="95">
        <v>77190400</v>
      </c>
      <c r="E83" s="68" t="s">
        <v>228</v>
      </c>
      <c r="F83" s="71" t="s">
        <v>229</v>
      </c>
      <c r="G83" s="102">
        <v>0</v>
      </c>
      <c r="H83" s="81" t="s">
        <v>270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7"/>
      <c r="Z83" s="7"/>
      <c r="AA83" s="22"/>
      <c r="AB83" s="22"/>
    </row>
    <row r="84" spans="1:28" ht="409.5" customHeight="1" x14ac:dyDescent="0.25">
      <c r="A84" s="118" t="s">
        <v>230</v>
      </c>
      <c r="B84" s="116" t="s">
        <v>98</v>
      </c>
      <c r="C84" s="116" t="s">
        <v>99</v>
      </c>
      <c r="D84" s="124">
        <v>193671332</v>
      </c>
      <c r="E84" s="116" t="s">
        <v>100</v>
      </c>
      <c r="F84" s="122" t="s">
        <v>296</v>
      </c>
      <c r="G84" s="101">
        <v>206</v>
      </c>
      <c r="H84" s="120" t="s">
        <v>259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7"/>
      <c r="Z84" s="7"/>
      <c r="AA84" s="22"/>
      <c r="AB84" s="22"/>
    </row>
    <row r="85" spans="1:28" ht="136.5" customHeight="1" x14ac:dyDescent="0.25">
      <c r="A85" s="119"/>
      <c r="B85" s="117"/>
      <c r="C85" s="117"/>
      <c r="D85" s="125"/>
      <c r="E85" s="117"/>
      <c r="F85" s="123"/>
      <c r="G85" s="96"/>
      <c r="H85" s="121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7"/>
      <c r="Z85" s="7"/>
      <c r="AA85" s="22"/>
      <c r="AB85" s="22"/>
    </row>
    <row r="86" spans="1:28" ht="363.75" customHeight="1" x14ac:dyDescent="0.25">
      <c r="A86" s="118" t="s">
        <v>231</v>
      </c>
      <c r="B86" s="116" t="s">
        <v>170</v>
      </c>
      <c r="C86" s="116" t="s">
        <v>171</v>
      </c>
      <c r="D86" s="124">
        <v>725954736</v>
      </c>
      <c r="E86" s="122" t="s">
        <v>172</v>
      </c>
      <c r="F86" s="122" t="s">
        <v>232</v>
      </c>
      <c r="G86" s="112">
        <v>0</v>
      </c>
      <c r="H86" s="116" t="s">
        <v>233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7"/>
      <c r="Z86" s="7"/>
      <c r="AA86" s="22"/>
      <c r="AB86" s="22"/>
    </row>
    <row r="87" spans="1:28" ht="138.75" customHeight="1" x14ac:dyDescent="0.25">
      <c r="A87" s="119"/>
      <c r="B87" s="117"/>
      <c r="C87" s="117"/>
      <c r="D87" s="125"/>
      <c r="E87" s="123"/>
      <c r="F87" s="123"/>
      <c r="G87" s="113"/>
      <c r="H87" s="117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7"/>
      <c r="Z87" s="7"/>
      <c r="AA87" s="22"/>
      <c r="AB87" s="22"/>
    </row>
    <row r="88" spans="1:28" ht="141" customHeight="1" x14ac:dyDescent="0.25">
      <c r="A88" s="63" t="s">
        <v>234</v>
      </c>
      <c r="B88" s="68" t="s">
        <v>156</v>
      </c>
      <c r="C88" s="68" t="s">
        <v>157</v>
      </c>
      <c r="D88" s="69">
        <v>413723052</v>
      </c>
      <c r="E88" s="70" t="s">
        <v>146</v>
      </c>
      <c r="F88" s="71" t="s">
        <v>235</v>
      </c>
      <c r="G88" s="102">
        <v>10</v>
      </c>
      <c r="H88" s="68" t="s">
        <v>164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7"/>
      <c r="Z88" s="7"/>
      <c r="AA88" s="22"/>
      <c r="AB88" s="22"/>
    </row>
    <row r="89" spans="1:28" ht="21.75" customHeight="1" x14ac:dyDescent="0.25">
      <c r="A89" s="44"/>
      <c r="B89" s="144" t="s">
        <v>236</v>
      </c>
      <c r="C89" s="142"/>
      <c r="D89" s="45">
        <f>SUM(D78:D88)</f>
        <v>3624882596</v>
      </c>
      <c r="E89" s="46"/>
      <c r="F89" s="47"/>
      <c r="G89" s="47"/>
      <c r="H89" s="4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7"/>
      <c r="Z89" s="7"/>
      <c r="AA89" s="22"/>
      <c r="AB89" s="22"/>
    </row>
    <row r="90" spans="1:28" ht="21.75" customHeight="1" x14ac:dyDescent="0.25">
      <c r="A90" s="52"/>
      <c r="B90" s="143" t="s">
        <v>242</v>
      </c>
      <c r="C90" s="143"/>
      <c r="D90" s="56">
        <f>D89+D76</f>
        <v>13241825584</v>
      </c>
      <c r="E90" s="54"/>
      <c r="F90" s="55"/>
      <c r="G90" s="105">
        <f>G81+G79+G78+G67+G60+G59+G58+G40+G39+G37+G36+G24+G25+G22+G21+G18+G11+G9</f>
        <v>600</v>
      </c>
      <c r="H90" s="53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7"/>
      <c r="Z90" s="7"/>
      <c r="AA90" s="22"/>
      <c r="AB90" s="22"/>
    </row>
    <row r="91" spans="1:28" ht="15.75" customHeight="1" x14ac:dyDescent="0.25">
      <c r="A91" s="49"/>
      <c r="B91" s="50"/>
      <c r="C91" s="50"/>
      <c r="D91" s="97"/>
      <c r="E91" s="50"/>
      <c r="F91" s="51"/>
      <c r="G91" s="51"/>
      <c r="H91" s="50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7"/>
      <c r="Z91" s="7"/>
      <c r="AA91" s="22"/>
      <c r="AB91" s="22"/>
    </row>
    <row r="92" spans="1:28" ht="15.75" customHeight="1" x14ac:dyDescent="0.25">
      <c r="A92" s="9"/>
      <c r="B92" s="11"/>
      <c r="C92" s="11"/>
      <c r="D92" s="12"/>
      <c r="E92" s="11"/>
      <c r="F92" s="12"/>
      <c r="G92" s="12"/>
      <c r="H92" s="11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7"/>
      <c r="Z92" s="7"/>
      <c r="AA92" s="22"/>
      <c r="AB92" s="22"/>
    </row>
    <row r="93" spans="1:28" ht="15.75" customHeight="1" x14ac:dyDescent="0.25">
      <c r="A93" s="9"/>
      <c r="B93" s="11"/>
      <c r="C93" s="11"/>
      <c r="D93" s="12"/>
      <c r="E93" s="11"/>
      <c r="F93" s="12"/>
      <c r="G93" s="12"/>
      <c r="H93" s="11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7"/>
      <c r="Z93" s="7"/>
      <c r="AA93" s="22"/>
      <c r="AB93" s="22"/>
    </row>
    <row r="94" spans="1:28" ht="15.75" customHeight="1" x14ac:dyDescent="0.25">
      <c r="A94" s="9"/>
      <c r="B94" s="11"/>
      <c r="C94" s="11"/>
      <c r="D94" s="12"/>
      <c r="E94" s="11"/>
      <c r="F94" s="32"/>
      <c r="G94" s="32"/>
      <c r="H94" s="11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7"/>
      <c r="Z94" s="7"/>
      <c r="AA94" s="22"/>
      <c r="AB94" s="22"/>
    </row>
    <row r="95" spans="1:28" ht="15.75" customHeight="1" x14ac:dyDescent="0.25">
      <c r="A95" s="9"/>
      <c r="B95" s="11"/>
      <c r="C95" s="11"/>
      <c r="D95" s="12"/>
      <c r="E95" s="11"/>
      <c r="F95" s="32"/>
      <c r="G95" s="32"/>
      <c r="H95" s="11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7"/>
      <c r="Z95" s="7"/>
      <c r="AA95" s="22"/>
      <c r="AB95" s="22"/>
    </row>
    <row r="96" spans="1:28" ht="15.75" customHeight="1" x14ac:dyDescent="0.25">
      <c r="A96" s="9"/>
      <c r="B96" s="11"/>
      <c r="C96" s="11"/>
      <c r="D96" s="12"/>
      <c r="E96" s="11"/>
      <c r="F96" s="32"/>
      <c r="G96" s="32"/>
      <c r="H96" s="11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7"/>
      <c r="Z96" s="7"/>
    </row>
    <row r="97" spans="1:26" ht="15.75" customHeight="1" x14ac:dyDescent="0.25">
      <c r="A97" s="9"/>
      <c r="B97" s="11"/>
      <c r="C97" s="11"/>
      <c r="D97" s="12"/>
      <c r="E97" s="11"/>
      <c r="H97" s="11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7"/>
      <c r="Z97" s="7"/>
    </row>
    <row r="98" spans="1:26" ht="15.75" customHeight="1" x14ac:dyDescent="0.25">
      <c r="A98" s="9"/>
      <c r="B98" s="11"/>
      <c r="C98" s="11"/>
      <c r="D98" s="12"/>
      <c r="E98" s="11"/>
      <c r="F98" s="8"/>
      <c r="G98" s="8"/>
      <c r="H98" s="11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7"/>
      <c r="Z98" s="7"/>
    </row>
    <row r="99" spans="1:26" ht="15.75" customHeight="1" x14ac:dyDescent="0.25">
      <c r="A99" s="9"/>
      <c r="B99" s="11"/>
      <c r="C99" s="11"/>
      <c r="D99" s="12"/>
      <c r="E99" s="11"/>
      <c r="F99" s="8"/>
      <c r="G99" s="8"/>
      <c r="H99" s="11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7"/>
      <c r="Z99" s="7"/>
    </row>
    <row r="100" spans="1:26" ht="15.75" customHeight="1" x14ac:dyDescent="0.25">
      <c r="A100" s="9"/>
      <c r="B100" s="11"/>
      <c r="C100" s="11"/>
      <c r="D100" s="12"/>
      <c r="E100" s="11"/>
      <c r="F100" s="8"/>
      <c r="G100" s="8"/>
      <c r="H100" s="11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7"/>
      <c r="Z100" s="7"/>
    </row>
    <row r="101" spans="1:26" ht="15.75" customHeight="1" x14ac:dyDescent="0.25">
      <c r="A101" s="9"/>
      <c r="B101" s="11"/>
      <c r="C101" s="11"/>
      <c r="D101" s="12"/>
      <c r="E101" s="11"/>
      <c r="F101" s="8"/>
      <c r="G101" s="8"/>
      <c r="H101" s="11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7"/>
      <c r="Z101" s="7"/>
    </row>
    <row r="102" spans="1:26" ht="15.75" customHeight="1" x14ac:dyDescent="0.25">
      <c r="A102" s="9"/>
      <c r="B102" s="11"/>
      <c r="C102" s="11"/>
      <c r="D102" s="12"/>
      <c r="E102" s="11"/>
      <c r="F102" s="8"/>
      <c r="G102" s="8"/>
      <c r="H102" s="11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7"/>
      <c r="Z102" s="7"/>
    </row>
    <row r="103" spans="1:26" ht="15.75" customHeight="1" x14ac:dyDescent="0.25">
      <c r="A103" s="9"/>
      <c r="B103" s="11"/>
      <c r="C103" s="11"/>
      <c r="D103" s="12"/>
      <c r="E103" s="11"/>
      <c r="F103" s="8"/>
      <c r="G103" s="8"/>
      <c r="H103" s="11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7"/>
      <c r="Z103" s="7"/>
    </row>
    <row r="104" spans="1:26" ht="15.75" customHeight="1" x14ac:dyDescent="0.25">
      <c r="A104" s="9"/>
      <c r="B104" s="11"/>
      <c r="C104" s="11"/>
      <c r="D104" s="12"/>
      <c r="E104" s="11"/>
      <c r="F104" s="8"/>
      <c r="G104" s="8"/>
      <c r="H104" s="11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7"/>
      <c r="Z104" s="7"/>
    </row>
    <row r="105" spans="1:26" ht="15.75" customHeight="1" x14ac:dyDescent="0.25">
      <c r="A105" s="9"/>
      <c r="B105" s="11"/>
      <c r="C105" s="11"/>
      <c r="D105" s="12"/>
      <c r="E105" s="11"/>
      <c r="F105" s="8"/>
      <c r="G105" s="8"/>
      <c r="H105" s="11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7"/>
      <c r="Z105" s="7"/>
    </row>
    <row r="106" spans="1:26" ht="15.75" customHeight="1" x14ac:dyDescent="0.25">
      <c r="A106" s="9"/>
      <c r="B106" s="11"/>
      <c r="C106" s="11"/>
      <c r="D106" s="12"/>
      <c r="E106" s="11"/>
      <c r="F106" s="8"/>
      <c r="G106" s="8"/>
      <c r="H106" s="11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7"/>
      <c r="Z106" s="7"/>
    </row>
    <row r="107" spans="1:26" ht="15.75" customHeight="1" x14ac:dyDescent="0.25">
      <c r="A107" s="9"/>
      <c r="B107" s="11"/>
      <c r="C107" s="11"/>
      <c r="D107" s="12"/>
      <c r="E107" s="11"/>
      <c r="F107" s="8"/>
      <c r="G107" s="8"/>
      <c r="H107" s="11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7"/>
      <c r="Z107" s="7"/>
    </row>
    <row r="108" spans="1:26" ht="15.75" customHeight="1" x14ac:dyDescent="0.25">
      <c r="A108" s="9"/>
      <c r="B108" s="11"/>
      <c r="C108" s="11"/>
      <c r="D108" s="12"/>
      <c r="E108" s="11"/>
      <c r="F108" s="8"/>
      <c r="G108" s="8"/>
      <c r="H108" s="11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7"/>
      <c r="Z108" s="7"/>
    </row>
    <row r="109" spans="1:26" ht="15.75" customHeight="1" x14ac:dyDescent="0.25">
      <c r="A109" s="9"/>
      <c r="B109" s="11"/>
      <c r="C109" s="11"/>
      <c r="D109" s="12"/>
      <c r="E109" s="11"/>
      <c r="F109" s="8"/>
      <c r="G109" s="8"/>
      <c r="H109" s="11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7"/>
      <c r="Z109" s="7"/>
    </row>
    <row r="110" spans="1:26" ht="15.75" customHeight="1" x14ac:dyDescent="0.25">
      <c r="A110" s="9"/>
      <c r="B110" s="11"/>
      <c r="C110" s="11"/>
      <c r="D110" s="12"/>
      <c r="E110" s="11"/>
      <c r="F110" s="8"/>
      <c r="G110" s="8"/>
      <c r="H110" s="11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7"/>
      <c r="Z110" s="7"/>
    </row>
    <row r="111" spans="1:26" ht="15.75" customHeight="1" x14ac:dyDescent="0.25">
      <c r="A111" s="9"/>
      <c r="B111" s="11"/>
      <c r="C111" s="11"/>
      <c r="D111" s="12"/>
      <c r="E111" s="11"/>
      <c r="F111" s="8"/>
      <c r="G111" s="8"/>
      <c r="H111" s="11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7"/>
      <c r="Z111" s="7"/>
    </row>
    <row r="112" spans="1:26" ht="15.75" customHeight="1" x14ac:dyDescent="0.25">
      <c r="A112" s="9"/>
      <c r="B112" s="11"/>
      <c r="C112" s="11"/>
      <c r="D112" s="12"/>
      <c r="E112" s="11"/>
      <c r="F112" s="8"/>
      <c r="G112" s="8"/>
      <c r="H112" s="11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7"/>
      <c r="Z112" s="7"/>
    </row>
    <row r="113" spans="1:26" ht="15.75" customHeight="1" x14ac:dyDescent="0.25">
      <c r="A113" s="9"/>
      <c r="B113" s="11"/>
      <c r="C113" s="11"/>
      <c r="D113" s="12"/>
      <c r="E113" s="11"/>
      <c r="F113" s="8"/>
      <c r="G113" s="8"/>
      <c r="H113" s="11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7"/>
      <c r="Z113" s="7"/>
    </row>
    <row r="114" spans="1:26" ht="15.75" customHeight="1" x14ac:dyDescent="0.25">
      <c r="A114" s="9"/>
      <c r="B114" s="11"/>
      <c r="C114" s="11"/>
      <c r="D114" s="12"/>
      <c r="E114" s="11"/>
      <c r="F114" s="8"/>
      <c r="G114" s="8"/>
      <c r="H114" s="11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7"/>
      <c r="Z114" s="7"/>
    </row>
    <row r="115" spans="1:26" ht="15.75" customHeight="1" x14ac:dyDescent="0.25">
      <c r="A115" s="9"/>
      <c r="B115" s="11"/>
      <c r="C115" s="11"/>
      <c r="D115" s="12"/>
      <c r="E115" s="11"/>
      <c r="F115" s="8"/>
      <c r="G115" s="8"/>
      <c r="H115" s="11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7"/>
      <c r="Z115" s="7"/>
    </row>
    <row r="116" spans="1:26" ht="15.75" customHeight="1" x14ac:dyDescent="0.25">
      <c r="A116" s="9"/>
      <c r="B116" s="11"/>
      <c r="C116" s="11"/>
      <c r="D116" s="12"/>
      <c r="E116" s="11"/>
      <c r="F116" s="8"/>
      <c r="G116" s="8"/>
      <c r="H116" s="11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7"/>
      <c r="Z116" s="7"/>
    </row>
    <row r="117" spans="1:26" ht="15.75" customHeight="1" x14ac:dyDescent="0.25">
      <c r="A117" s="9"/>
      <c r="B117" s="11"/>
      <c r="C117" s="11"/>
      <c r="D117" s="12"/>
      <c r="E117" s="11"/>
      <c r="F117" s="8"/>
      <c r="G117" s="8"/>
      <c r="H117" s="11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7"/>
      <c r="Z117" s="7"/>
    </row>
    <row r="118" spans="1:26" ht="15.75" customHeight="1" x14ac:dyDescent="0.25">
      <c r="A118" s="9"/>
      <c r="B118" s="11"/>
      <c r="C118" s="11"/>
      <c r="D118" s="12"/>
      <c r="E118" s="11"/>
      <c r="F118" s="8"/>
      <c r="G118" s="8"/>
      <c r="H118" s="11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7"/>
      <c r="Z118" s="7"/>
    </row>
    <row r="119" spans="1:26" ht="15.75" customHeight="1" x14ac:dyDescent="0.25">
      <c r="A119" s="9"/>
      <c r="B119" s="11"/>
      <c r="C119" s="11"/>
      <c r="D119" s="12"/>
      <c r="E119" s="11"/>
      <c r="F119" s="8"/>
      <c r="G119" s="8"/>
      <c r="H119" s="11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7"/>
      <c r="Z119" s="7"/>
    </row>
    <row r="120" spans="1:26" ht="15.75" customHeight="1" x14ac:dyDescent="0.25">
      <c r="A120" s="9"/>
      <c r="B120" s="11"/>
      <c r="C120" s="11"/>
      <c r="D120" s="12"/>
      <c r="E120" s="11"/>
      <c r="F120" s="8"/>
      <c r="G120" s="8"/>
      <c r="H120" s="11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7"/>
      <c r="Z120" s="7"/>
    </row>
    <row r="121" spans="1:26" ht="15.75" customHeight="1" x14ac:dyDescent="0.25">
      <c r="A121" s="9"/>
      <c r="B121" s="11"/>
      <c r="C121" s="11"/>
      <c r="D121" s="12"/>
      <c r="E121" s="11"/>
      <c r="F121" s="8"/>
      <c r="G121" s="8"/>
      <c r="H121" s="11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7"/>
      <c r="Z121" s="7"/>
    </row>
    <row r="122" spans="1:26" ht="15.75" customHeight="1" x14ac:dyDescent="0.25">
      <c r="A122" s="9"/>
      <c r="B122" s="11"/>
      <c r="C122" s="11"/>
      <c r="D122" s="12"/>
      <c r="E122" s="11"/>
      <c r="F122" s="8"/>
      <c r="G122" s="8"/>
      <c r="H122" s="11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7"/>
      <c r="Z122" s="7"/>
    </row>
    <row r="123" spans="1:26" ht="15.75" customHeight="1" x14ac:dyDescent="0.25">
      <c r="A123" s="9"/>
      <c r="B123" s="11"/>
      <c r="C123" s="11"/>
      <c r="D123" s="12"/>
      <c r="E123" s="11"/>
      <c r="F123" s="8"/>
      <c r="G123" s="8"/>
      <c r="H123" s="11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7"/>
      <c r="Z123" s="7"/>
    </row>
    <row r="124" spans="1:26" ht="15.75" customHeight="1" x14ac:dyDescent="0.25">
      <c r="A124" s="9"/>
      <c r="B124" s="11"/>
      <c r="C124" s="11"/>
      <c r="D124" s="12"/>
      <c r="E124" s="11"/>
      <c r="F124" s="8"/>
      <c r="G124" s="8"/>
      <c r="H124" s="11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7"/>
      <c r="Z124" s="7"/>
    </row>
    <row r="125" spans="1:26" ht="15.75" customHeight="1" x14ac:dyDescent="0.25">
      <c r="A125" s="9"/>
      <c r="B125" s="11"/>
      <c r="C125" s="11"/>
      <c r="D125" s="12"/>
      <c r="E125" s="11"/>
      <c r="F125" s="8"/>
      <c r="G125" s="8"/>
      <c r="H125" s="11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7"/>
      <c r="Z125" s="7"/>
    </row>
    <row r="126" spans="1:26" ht="15.75" customHeight="1" x14ac:dyDescent="0.25">
      <c r="A126" s="9"/>
      <c r="B126" s="11"/>
      <c r="C126" s="11"/>
      <c r="D126" s="12"/>
      <c r="E126" s="11"/>
      <c r="F126" s="8"/>
      <c r="G126" s="8"/>
      <c r="H126" s="11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7"/>
      <c r="Z126" s="7"/>
    </row>
    <row r="127" spans="1:26" ht="15.75" customHeight="1" x14ac:dyDescent="0.25">
      <c r="A127" s="9"/>
      <c r="B127" s="11"/>
      <c r="C127" s="11"/>
      <c r="D127" s="12"/>
      <c r="E127" s="11"/>
      <c r="F127" s="8"/>
      <c r="G127" s="8"/>
      <c r="H127" s="11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7"/>
      <c r="Z127" s="7"/>
    </row>
    <row r="128" spans="1:26" ht="15.75" customHeight="1" x14ac:dyDescent="0.25">
      <c r="A128" s="9"/>
      <c r="B128" s="11"/>
      <c r="C128" s="11"/>
      <c r="D128" s="12"/>
      <c r="E128" s="11"/>
      <c r="F128" s="8"/>
      <c r="G128" s="8"/>
      <c r="H128" s="11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7"/>
      <c r="Z128" s="7"/>
    </row>
    <row r="129" spans="1:26" ht="15.75" customHeight="1" x14ac:dyDescent="0.25">
      <c r="A129" s="9"/>
      <c r="B129" s="11"/>
      <c r="C129" s="11"/>
      <c r="D129" s="12"/>
      <c r="E129" s="11"/>
      <c r="F129" s="8"/>
      <c r="G129" s="8"/>
      <c r="H129" s="11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7"/>
      <c r="Z129" s="7"/>
    </row>
    <row r="130" spans="1:26" ht="15.75" customHeight="1" x14ac:dyDescent="0.25">
      <c r="A130" s="9"/>
      <c r="B130" s="11"/>
      <c r="C130" s="11"/>
      <c r="D130" s="12"/>
      <c r="E130" s="11"/>
      <c r="F130" s="8"/>
      <c r="G130" s="8"/>
      <c r="H130" s="11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7"/>
      <c r="Z130" s="7"/>
    </row>
    <row r="131" spans="1:26" ht="15.75" customHeight="1" x14ac:dyDescent="0.25">
      <c r="A131" s="9"/>
      <c r="B131" s="11"/>
      <c r="C131" s="11"/>
      <c r="D131" s="12"/>
      <c r="E131" s="11"/>
      <c r="F131" s="8"/>
      <c r="G131" s="8"/>
      <c r="H131" s="11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7"/>
      <c r="Z131" s="7"/>
    </row>
    <row r="132" spans="1:26" ht="15.75" customHeight="1" x14ac:dyDescent="0.25">
      <c r="A132" s="9"/>
      <c r="B132" s="11"/>
      <c r="C132" s="11"/>
      <c r="D132" s="12"/>
      <c r="E132" s="11"/>
      <c r="F132" s="8"/>
      <c r="G132" s="8"/>
      <c r="H132" s="11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7"/>
      <c r="Z132" s="7"/>
    </row>
    <row r="133" spans="1:26" ht="15.75" customHeight="1" x14ac:dyDescent="0.25">
      <c r="A133" s="9"/>
      <c r="B133" s="11"/>
      <c r="C133" s="11"/>
      <c r="D133" s="12"/>
      <c r="E133" s="11"/>
      <c r="F133" s="8"/>
      <c r="G133" s="8"/>
      <c r="H133" s="11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7"/>
      <c r="Z133" s="7"/>
    </row>
    <row r="134" spans="1:26" ht="15.75" customHeight="1" x14ac:dyDescent="0.25">
      <c r="A134" s="9"/>
      <c r="B134" s="11"/>
      <c r="C134" s="11"/>
      <c r="D134" s="12"/>
      <c r="E134" s="11"/>
      <c r="F134" s="8"/>
      <c r="G134" s="8"/>
      <c r="H134" s="11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7"/>
      <c r="Z134" s="7"/>
    </row>
    <row r="135" spans="1:26" ht="15.75" customHeight="1" x14ac:dyDescent="0.25">
      <c r="A135" s="9"/>
      <c r="B135" s="11"/>
      <c r="C135" s="11"/>
      <c r="D135" s="12"/>
      <c r="E135" s="11"/>
      <c r="F135" s="8"/>
      <c r="G135" s="8"/>
      <c r="H135" s="11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7"/>
      <c r="Z135" s="7"/>
    </row>
    <row r="136" spans="1:26" ht="15.75" customHeight="1" x14ac:dyDescent="0.25">
      <c r="A136" s="9"/>
      <c r="B136" s="11"/>
      <c r="C136" s="11"/>
      <c r="D136" s="12"/>
      <c r="E136" s="11"/>
      <c r="F136" s="8"/>
      <c r="G136" s="8"/>
      <c r="H136" s="11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7"/>
      <c r="Z136" s="7"/>
    </row>
    <row r="137" spans="1:26" ht="15.75" customHeight="1" x14ac:dyDescent="0.25">
      <c r="A137" s="9"/>
      <c r="B137" s="11"/>
      <c r="C137" s="11"/>
      <c r="D137" s="12"/>
      <c r="E137" s="11"/>
      <c r="F137" s="8"/>
      <c r="G137" s="8"/>
      <c r="H137" s="11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7"/>
      <c r="Z137" s="7"/>
    </row>
    <row r="138" spans="1:26" ht="15.75" customHeight="1" x14ac:dyDescent="0.25">
      <c r="A138" s="9"/>
      <c r="B138" s="11"/>
      <c r="C138" s="11"/>
      <c r="D138" s="12"/>
      <c r="E138" s="11"/>
      <c r="F138" s="8"/>
      <c r="G138" s="8"/>
      <c r="H138" s="11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7"/>
      <c r="Z138" s="7"/>
    </row>
    <row r="139" spans="1:26" ht="15.75" customHeight="1" x14ac:dyDescent="0.25">
      <c r="A139" s="9"/>
      <c r="B139" s="11"/>
      <c r="C139" s="11"/>
      <c r="D139" s="12"/>
      <c r="E139" s="11"/>
      <c r="F139" s="8"/>
      <c r="G139" s="8"/>
      <c r="H139" s="11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7"/>
      <c r="Z139" s="7"/>
    </row>
    <row r="140" spans="1:26" ht="15.75" customHeight="1" x14ac:dyDescent="0.25">
      <c r="A140" s="9"/>
      <c r="B140" s="11"/>
      <c r="C140" s="11"/>
      <c r="D140" s="12"/>
      <c r="E140" s="11"/>
      <c r="F140" s="8"/>
      <c r="G140" s="8"/>
      <c r="H140" s="11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7"/>
      <c r="Z140" s="7"/>
    </row>
    <row r="141" spans="1:26" ht="15.75" customHeight="1" x14ac:dyDescent="0.25">
      <c r="A141" s="9"/>
      <c r="B141" s="11"/>
      <c r="C141" s="11"/>
      <c r="D141" s="12"/>
      <c r="E141" s="11"/>
      <c r="F141" s="8"/>
      <c r="G141" s="8"/>
      <c r="H141" s="11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7"/>
      <c r="Z141" s="7"/>
    </row>
    <row r="142" spans="1:26" ht="15.75" customHeight="1" x14ac:dyDescent="0.25">
      <c r="A142" s="9"/>
      <c r="B142" s="11"/>
      <c r="C142" s="11"/>
      <c r="D142" s="12"/>
      <c r="E142" s="11"/>
      <c r="F142" s="8"/>
      <c r="G142" s="8"/>
      <c r="H142" s="11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7"/>
      <c r="Z142" s="7"/>
    </row>
    <row r="143" spans="1:26" ht="15.75" customHeight="1" x14ac:dyDescent="0.25">
      <c r="A143" s="9"/>
      <c r="B143" s="11"/>
      <c r="C143" s="11"/>
      <c r="D143" s="12"/>
      <c r="E143" s="11"/>
      <c r="F143" s="8"/>
      <c r="G143" s="8"/>
      <c r="H143" s="11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7"/>
      <c r="Z143" s="7"/>
    </row>
    <row r="144" spans="1:26" ht="15.75" customHeight="1" x14ac:dyDescent="0.25">
      <c r="A144" s="9"/>
      <c r="B144" s="11"/>
      <c r="C144" s="11"/>
      <c r="D144" s="12"/>
      <c r="E144" s="11"/>
      <c r="F144" s="8"/>
      <c r="G144" s="8"/>
      <c r="H144" s="11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7"/>
      <c r="Z144" s="7"/>
    </row>
    <row r="145" spans="1:26" ht="15.75" customHeight="1" x14ac:dyDescent="0.25">
      <c r="A145" s="9"/>
      <c r="B145" s="11"/>
      <c r="C145" s="11"/>
      <c r="D145" s="12"/>
      <c r="E145" s="11"/>
      <c r="F145" s="8"/>
      <c r="G145" s="8"/>
      <c r="H145" s="11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7"/>
      <c r="Z145" s="7"/>
    </row>
    <row r="146" spans="1:26" ht="15.75" customHeight="1" x14ac:dyDescent="0.25">
      <c r="A146" s="9"/>
      <c r="B146" s="11"/>
      <c r="C146" s="11"/>
      <c r="D146" s="12"/>
      <c r="E146" s="11"/>
      <c r="F146" s="8"/>
      <c r="G146" s="8"/>
      <c r="H146" s="11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7"/>
      <c r="Z146" s="7"/>
    </row>
    <row r="147" spans="1:26" ht="15.75" customHeight="1" x14ac:dyDescent="0.25">
      <c r="A147" s="9"/>
      <c r="B147" s="11"/>
      <c r="C147" s="11"/>
      <c r="D147" s="12"/>
      <c r="E147" s="11"/>
      <c r="F147" s="8"/>
      <c r="G147" s="8"/>
      <c r="H147" s="11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7"/>
      <c r="Z147" s="7"/>
    </row>
    <row r="148" spans="1:26" ht="15.75" customHeight="1" x14ac:dyDescent="0.25">
      <c r="A148" s="9"/>
      <c r="B148" s="11"/>
      <c r="C148" s="11"/>
      <c r="D148" s="12"/>
      <c r="E148" s="11"/>
      <c r="F148" s="8"/>
      <c r="G148" s="8"/>
      <c r="H148" s="11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7"/>
      <c r="Z148" s="7"/>
    </row>
    <row r="149" spans="1:26" ht="15.75" customHeight="1" x14ac:dyDescent="0.25">
      <c r="A149" s="9"/>
      <c r="B149" s="11"/>
      <c r="C149" s="11"/>
      <c r="D149" s="12"/>
      <c r="E149" s="11"/>
      <c r="F149" s="8"/>
      <c r="G149" s="8"/>
      <c r="H149" s="11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7"/>
      <c r="Z149" s="7"/>
    </row>
    <row r="150" spans="1:26" ht="15.75" customHeight="1" x14ac:dyDescent="0.25">
      <c r="A150" s="9"/>
      <c r="B150" s="11"/>
      <c r="C150" s="11"/>
      <c r="D150" s="12"/>
      <c r="E150" s="11"/>
      <c r="F150" s="8"/>
      <c r="G150" s="8"/>
      <c r="H150" s="11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7"/>
      <c r="Z150" s="7"/>
    </row>
    <row r="151" spans="1:26" ht="15.75" customHeight="1" x14ac:dyDescent="0.25">
      <c r="A151" s="9"/>
      <c r="B151" s="11"/>
      <c r="C151" s="11"/>
      <c r="D151" s="12"/>
      <c r="E151" s="11"/>
      <c r="F151" s="8"/>
      <c r="G151" s="8"/>
      <c r="H151" s="1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7"/>
      <c r="Z151" s="7"/>
    </row>
    <row r="152" spans="1:26" ht="15.75" customHeight="1" x14ac:dyDescent="0.25">
      <c r="A152" s="9"/>
      <c r="B152" s="11"/>
      <c r="C152" s="11"/>
      <c r="D152" s="12"/>
      <c r="E152" s="11"/>
      <c r="F152" s="8"/>
      <c r="G152" s="8"/>
      <c r="H152" s="1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7"/>
      <c r="Z152" s="7"/>
    </row>
    <row r="153" spans="1:26" ht="15.75" customHeight="1" x14ac:dyDescent="0.25">
      <c r="A153" s="9"/>
      <c r="B153" s="11"/>
      <c r="C153" s="11"/>
      <c r="D153" s="12"/>
      <c r="E153" s="11"/>
      <c r="F153" s="8"/>
      <c r="G153" s="8"/>
      <c r="H153" s="11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7"/>
      <c r="Z153" s="7"/>
    </row>
    <row r="154" spans="1:26" ht="15.75" customHeight="1" x14ac:dyDescent="0.25">
      <c r="A154" s="9"/>
      <c r="B154" s="11"/>
      <c r="C154" s="11"/>
      <c r="D154" s="12"/>
      <c r="E154" s="11"/>
      <c r="F154" s="8"/>
      <c r="G154" s="8"/>
      <c r="H154" s="11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7"/>
      <c r="Z154" s="7"/>
    </row>
    <row r="155" spans="1:26" ht="15.75" customHeight="1" x14ac:dyDescent="0.25">
      <c r="A155" s="9"/>
      <c r="B155" s="11"/>
      <c r="C155" s="11"/>
      <c r="D155" s="12"/>
      <c r="E155" s="11"/>
      <c r="F155" s="8"/>
      <c r="G155" s="8"/>
      <c r="H155" s="11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7"/>
      <c r="Z155" s="7"/>
    </row>
    <row r="156" spans="1:26" ht="15.75" customHeight="1" x14ac:dyDescent="0.25">
      <c r="A156" s="9"/>
      <c r="B156" s="11"/>
      <c r="C156" s="11"/>
      <c r="D156" s="12"/>
      <c r="E156" s="11"/>
      <c r="F156" s="8"/>
      <c r="G156" s="8"/>
      <c r="H156" s="11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7"/>
      <c r="Z156" s="7"/>
    </row>
    <row r="157" spans="1:26" ht="15.75" customHeight="1" x14ac:dyDescent="0.25">
      <c r="A157" s="9"/>
      <c r="B157" s="11"/>
      <c r="C157" s="11"/>
      <c r="D157" s="12"/>
      <c r="E157" s="11"/>
      <c r="F157" s="8"/>
      <c r="G157" s="8"/>
      <c r="H157" s="11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7"/>
      <c r="Z157" s="7"/>
    </row>
    <row r="158" spans="1:26" ht="15.75" customHeight="1" x14ac:dyDescent="0.25">
      <c r="A158" s="9"/>
      <c r="B158" s="11"/>
      <c r="C158" s="11"/>
      <c r="D158" s="12"/>
      <c r="E158" s="11"/>
      <c r="F158" s="8"/>
      <c r="G158" s="8"/>
      <c r="H158" s="11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7"/>
      <c r="Z158" s="7"/>
    </row>
    <row r="159" spans="1:26" ht="15.75" customHeight="1" x14ac:dyDescent="0.25">
      <c r="A159" s="9"/>
      <c r="B159" s="11"/>
      <c r="C159" s="11"/>
      <c r="D159" s="12"/>
      <c r="E159" s="11"/>
      <c r="F159" s="8"/>
      <c r="G159" s="8"/>
      <c r="H159" s="11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7"/>
      <c r="Z159" s="7"/>
    </row>
    <row r="160" spans="1:26" ht="15.75" customHeight="1" x14ac:dyDescent="0.25">
      <c r="A160" s="9"/>
      <c r="B160" s="11"/>
      <c r="C160" s="11"/>
      <c r="D160" s="12"/>
      <c r="E160" s="11"/>
      <c r="F160" s="8"/>
      <c r="G160" s="8"/>
      <c r="H160" s="11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7"/>
      <c r="Z160" s="7"/>
    </row>
    <row r="161" spans="1:26" ht="15.75" customHeight="1" x14ac:dyDescent="0.25">
      <c r="A161" s="9"/>
      <c r="B161" s="11"/>
      <c r="C161" s="11"/>
      <c r="D161" s="12"/>
      <c r="E161" s="11"/>
      <c r="F161" s="8"/>
      <c r="G161" s="8"/>
      <c r="H161" s="11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7"/>
      <c r="Z161" s="7"/>
    </row>
    <row r="162" spans="1:26" ht="15.75" customHeight="1" x14ac:dyDescent="0.25">
      <c r="A162" s="9"/>
      <c r="B162" s="11"/>
      <c r="C162" s="11"/>
      <c r="D162" s="12"/>
      <c r="E162" s="11"/>
      <c r="F162" s="8"/>
      <c r="G162" s="8"/>
      <c r="H162" s="11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7"/>
      <c r="Z162" s="7"/>
    </row>
    <row r="163" spans="1:26" ht="15.75" customHeight="1" x14ac:dyDescent="0.25">
      <c r="A163" s="9"/>
      <c r="B163" s="11"/>
      <c r="C163" s="11"/>
      <c r="D163" s="12"/>
      <c r="E163" s="11"/>
      <c r="F163" s="8"/>
      <c r="G163" s="8"/>
      <c r="H163" s="11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7"/>
      <c r="Z163" s="7"/>
    </row>
    <row r="164" spans="1:26" ht="15.75" customHeight="1" x14ac:dyDescent="0.25">
      <c r="A164" s="9"/>
      <c r="B164" s="11"/>
      <c r="C164" s="11"/>
      <c r="D164" s="12"/>
      <c r="E164" s="11"/>
      <c r="F164" s="8"/>
      <c r="G164" s="8"/>
      <c r="H164" s="11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7"/>
      <c r="Z164" s="7"/>
    </row>
    <row r="165" spans="1:26" ht="15.75" customHeight="1" x14ac:dyDescent="0.25">
      <c r="A165" s="9"/>
      <c r="B165" s="11"/>
      <c r="C165" s="11"/>
      <c r="D165" s="12"/>
      <c r="E165" s="11"/>
      <c r="F165" s="8"/>
      <c r="G165" s="8"/>
      <c r="H165" s="11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7"/>
      <c r="Z165" s="7"/>
    </row>
    <row r="166" spans="1:26" ht="15.75" customHeight="1" x14ac:dyDescent="0.25">
      <c r="A166" s="9"/>
      <c r="B166" s="11"/>
      <c r="C166" s="11"/>
      <c r="D166" s="12"/>
      <c r="E166" s="11"/>
      <c r="F166" s="8"/>
      <c r="G166" s="8"/>
      <c r="H166" s="11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7"/>
      <c r="Z166" s="7"/>
    </row>
    <row r="167" spans="1:26" ht="15.75" customHeight="1" x14ac:dyDescent="0.25">
      <c r="A167" s="9"/>
      <c r="B167" s="11"/>
      <c r="C167" s="11"/>
      <c r="D167" s="12"/>
      <c r="E167" s="11"/>
      <c r="F167" s="8"/>
      <c r="G167" s="8"/>
      <c r="H167" s="11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7"/>
      <c r="Z167" s="7"/>
    </row>
    <row r="168" spans="1:26" ht="15.75" customHeight="1" x14ac:dyDescent="0.25">
      <c r="A168" s="9"/>
      <c r="B168" s="11"/>
      <c r="C168" s="11"/>
      <c r="D168" s="12"/>
      <c r="E168" s="11"/>
      <c r="F168" s="8"/>
      <c r="G168" s="8"/>
      <c r="H168" s="11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7"/>
      <c r="Z168" s="7"/>
    </row>
    <row r="169" spans="1:26" ht="15.75" customHeight="1" x14ac:dyDescent="0.25">
      <c r="A169" s="9"/>
      <c r="B169" s="11"/>
      <c r="C169" s="11"/>
      <c r="D169" s="12"/>
      <c r="E169" s="11"/>
      <c r="F169" s="8"/>
      <c r="G169" s="8"/>
      <c r="H169" s="11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7"/>
      <c r="Z169" s="7"/>
    </row>
    <row r="170" spans="1:26" ht="15.75" customHeight="1" x14ac:dyDescent="0.25">
      <c r="A170" s="9"/>
      <c r="B170" s="11"/>
      <c r="C170" s="11"/>
      <c r="D170" s="12"/>
      <c r="E170" s="11"/>
      <c r="F170" s="8"/>
      <c r="G170" s="8"/>
      <c r="H170" s="11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7"/>
      <c r="Z170" s="7"/>
    </row>
    <row r="171" spans="1:26" ht="15.75" customHeight="1" x14ac:dyDescent="0.25">
      <c r="A171" s="9"/>
      <c r="B171" s="11"/>
      <c r="C171" s="11"/>
      <c r="D171" s="12"/>
      <c r="E171" s="11"/>
      <c r="F171" s="8"/>
      <c r="G171" s="8"/>
      <c r="H171" s="11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7"/>
      <c r="Z171" s="7"/>
    </row>
    <row r="172" spans="1:26" ht="15.75" customHeight="1" x14ac:dyDescent="0.25">
      <c r="A172" s="9"/>
      <c r="B172" s="11"/>
      <c r="C172" s="11"/>
      <c r="D172" s="12"/>
      <c r="E172" s="11"/>
      <c r="F172" s="8"/>
      <c r="G172" s="8"/>
      <c r="H172" s="11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7"/>
      <c r="Z172" s="7"/>
    </row>
    <row r="173" spans="1:26" ht="15.75" customHeight="1" x14ac:dyDescent="0.25">
      <c r="A173" s="9"/>
      <c r="B173" s="11"/>
      <c r="C173" s="11"/>
      <c r="D173" s="12"/>
      <c r="E173" s="11"/>
      <c r="F173" s="8"/>
      <c r="G173" s="8"/>
      <c r="H173" s="11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7"/>
      <c r="Z173" s="7"/>
    </row>
    <row r="174" spans="1:26" ht="15.75" customHeight="1" x14ac:dyDescent="0.25">
      <c r="A174" s="9"/>
      <c r="B174" s="11"/>
      <c r="C174" s="11"/>
      <c r="D174" s="12"/>
      <c r="E174" s="11"/>
      <c r="F174" s="8"/>
      <c r="G174" s="8"/>
      <c r="H174" s="11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7"/>
      <c r="Z174" s="7"/>
    </row>
    <row r="175" spans="1:26" ht="15.75" customHeight="1" x14ac:dyDescent="0.25">
      <c r="A175" s="9"/>
      <c r="B175" s="11"/>
      <c r="C175" s="11"/>
      <c r="D175" s="12"/>
      <c r="E175" s="11"/>
      <c r="F175" s="8"/>
      <c r="G175" s="8"/>
      <c r="H175" s="11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7"/>
      <c r="Z175" s="7"/>
    </row>
    <row r="176" spans="1:26" ht="15.75" customHeight="1" x14ac:dyDescent="0.25">
      <c r="A176" s="9"/>
      <c r="B176" s="11"/>
      <c r="C176" s="11"/>
      <c r="D176" s="12"/>
      <c r="E176" s="11"/>
      <c r="F176" s="8"/>
      <c r="G176" s="8"/>
      <c r="H176" s="11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7"/>
      <c r="Z176" s="7"/>
    </row>
    <row r="177" spans="1:26" ht="15.75" customHeight="1" x14ac:dyDescent="0.25">
      <c r="A177" s="9"/>
      <c r="B177" s="11"/>
      <c r="C177" s="11"/>
      <c r="D177" s="12"/>
      <c r="E177" s="11"/>
      <c r="F177" s="8"/>
      <c r="G177" s="8"/>
      <c r="H177" s="11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7"/>
      <c r="Z177" s="7"/>
    </row>
    <row r="178" spans="1:26" ht="15.75" customHeight="1" x14ac:dyDescent="0.25">
      <c r="A178" s="9"/>
      <c r="B178" s="11"/>
      <c r="C178" s="11"/>
      <c r="D178" s="12"/>
      <c r="E178" s="11"/>
      <c r="F178" s="8"/>
      <c r="G178" s="8"/>
      <c r="H178" s="11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7"/>
      <c r="Z178" s="7"/>
    </row>
    <row r="179" spans="1:26" ht="15.75" customHeight="1" x14ac:dyDescent="0.25">
      <c r="A179" s="9"/>
      <c r="B179" s="11"/>
      <c r="C179" s="11"/>
      <c r="D179" s="12"/>
      <c r="E179" s="11"/>
      <c r="F179" s="8"/>
      <c r="G179" s="8"/>
      <c r="H179" s="11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7"/>
      <c r="Z179" s="7"/>
    </row>
    <row r="180" spans="1:26" ht="15.75" customHeight="1" x14ac:dyDescent="0.25">
      <c r="A180" s="9"/>
      <c r="B180" s="11"/>
      <c r="C180" s="11"/>
      <c r="D180" s="12"/>
      <c r="E180" s="11"/>
      <c r="F180" s="8"/>
      <c r="G180" s="8"/>
      <c r="H180" s="11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7"/>
      <c r="Z180" s="7"/>
    </row>
    <row r="181" spans="1:26" ht="15.75" customHeight="1" x14ac:dyDescent="0.25">
      <c r="A181" s="9"/>
      <c r="B181" s="11"/>
      <c r="C181" s="11"/>
      <c r="D181" s="12"/>
      <c r="E181" s="11"/>
      <c r="F181" s="8"/>
      <c r="G181" s="8"/>
      <c r="H181" s="11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7"/>
      <c r="Z181" s="7"/>
    </row>
    <row r="182" spans="1:26" ht="15.75" customHeight="1" x14ac:dyDescent="0.25">
      <c r="A182" s="9"/>
      <c r="B182" s="11"/>
      <c r="C182" s="11"/>
      <c r="D182" s="12"/>
      <c r="E182" s="11"/>
      <c r="F182" s="8"/>
      <c r="G182" s="8"/>
      <c r="H182" s="11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7"/>
      <c r="Z182" s="7"/>
    </row>
    <row r="183" spans="1:26" ht="15.75" customHeight="1" x14ac:dyDescent="0.25">
      <c r="A183" s="9"/>
      <c r="B183" s="11"/>
      <c r="C183" s="11"/>
      <c r="D183" s="12"/>
      <c r="E183" s="11"/>
      <c r="F183" s="8"/>
      <c r="G183" s="8"/>
      <c r="H183" s="11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7"/>
      <c r="Z183" s="7"/>
    </row>
    <row r="184" spans="1:26" ht="15.75" customHeight="1" x14ac:dyDescent="0.25">
      <c r="A184" s="9"/>
      <c r="B184" s="11"/>
      <c r="C184" s="11"/>
      <c r="D184" s="12"/>
      <c r="E184" s="11"/>
      <c r="F184" s="8"/>
      <c r="G184" s="8"/>
      <c r="H184" s="11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7"/>
      <c r="Z184" s="7"/>
    </row>
    <row r="185" spans="1:26" ht="15.75" customHeight="1" x14ac:dyDescent="0.25">
      <c r="A185" s="9"/>
      <c r="B185" s="11"/>
      <c r="C185" s="11"/>
      <c r="D185" s="12"/>
      <c r="E185" s="11"/>
      <c r="F185" s="8"/>
      <c r="G185" s="8"/>
      <c r="H185" s="11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7"/>
      <c r="Z185" s="7"/>
    </row>
    <row r="186" spans="1:26" ht="15.75" customHeight="1" x14ac:dyDescent="0.25">
      <c r="A186" s="9"/>
      <c r="B186" s="11"/>
      <c r="C186" s="11"/>
      <c r="D186" s="12"/>
      <c r="E186" s="11"/>
      <c r="F186" s="8"/>
      <c r="G186" s="8"/>
      <c r="H186" s="11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7"/>
      <c r="Z186" s="7"/>
    </row>
    <row r="187" spans="1:26" ht="15.75" customHeight="1" x14ac:dyDescent="0.25">
      <c r="A187" s="9"/>
      <c r="B187" s="11"/>
      <c r="C187" s="11"/>
      <c r="D187" s="12"/>
      <c r="E187" s="11"/>
      <c r="F187" s="8"/>
      <c r="G187" s="8"/>
      <c r="H187" s="11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7"/>
      <c r="Z187" s="7"/>
    </row>
    <row r="188" spans="1:26" ht="15.75" customHeight="1" x14ac:dyDescent="0.25">
      <c r="A188" s="9"/>
      <c r="B188" s="11"/>
      <c r="C188" s="11"/>
      <c r="D188" s="12"/>
      <c r="E188" s="11"/>
      <c r="F188" s="8"/>
      <c r="G188" s="8"/>
      <c r="H188" s="11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7"/>
      <c r="Z188" s="7"/>
    </row>
    <row r="189" spans="1:26" ht="15.75" customHeight="1" x14ac:dyDescent="0.25">
      <c r="A189" s="9"/>
      <c r="B189" s="11"/>
      <c r="C189" s="11"/>
      <c r="D189" s="12"/>
      <c r="E189" s="11"/>
      <c r="F189" s="8"/>
      <c r="G189" s="8"/>
      <c r="H189" s="11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7"/>
      <c r="Z189" s="7"/>
    </row>
    <row r="190" spans="1:26" ht="15.75" customHeight="1" x14ac:dyDescent="0.25">
      <c r="A190" s="9"/>
      <c r="B190" s="11"/>
      <c r="C190" s="11"/>
      <c r="D190" s="12"/>
      <c r="E190" s="11"/>
      <c r="F190" s="8"/>
      <c r="G190" s="8"/>
      <c r="H190" s="11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7"/>
      <c r="Z190" s="7"/>
    </row>
    <row r="191" spans="1:26" ht="15.75" customHeight="1" x14ac:dyDescent="0.25">
      <c r="A191" s="9"/>
      <c r="B191" s="11"/>
      <c r="C191" s="11"/>
      <c r="D191" s="12"/>
      <c r="E191" s="11"/>
      <c r="F191" s="8"/>
      <c r="G191" s="8"/>
      <c r="H191" s="11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7"/>
      <c r="Z191" s="7"/>
    </row>
    <row r="192" spans="1:26" ht="15.75" customHeight="1" x14ac:dyDescent="0.25">
      <c r="A192" s="9"/>
      <c r="B192" s="11"/>
      <c r="C192" s="11"/>
      <c r="D192" s="12"/>
      <c r="E192" s="11"/>
      <c r="F192" s="8"/>
      <c r="G192" s="8"/>
      <c r="H192" s="11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7"/>
      <c r="Z192" s="7"/>
    </row>
    <row r="193" spans="1:26" ht="15.75" customHeight="1" x14ac:dyDescent="0.25">
      <c r="A193" s="9"/>
      <c r="B193" s="11"/>
      <c r="C193" s="11"/>
      <c r="D193" s="12"/>
      <c r="E193" s="11"/>
      <c r="F193" s="8"/>
      <c r="G193" s="8"/>
      <c r="H193" s="11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7"/>
      <c r="Z193" s="7"/>
    </row>
    <row r="194" spans="1:26" ht="15.75" customHeight="1" x14ac:dyDescent="0.25">
      <c r="A194" s="9"/>
      <c r="B194" s="11"/>
      <c r="C194" s="11"/>
      <c r="D194" s="12"/>
      <c r="E194" s="11"/>
      <c r="F194" s="8"/>
      <c r="G194" s="8"/>
      <c r="H194" s="11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7"/>
      <c r="Z194" s="7"/>
    </row>
    <row r="195" spans="1:26" ht="15.75" customHeight="1" x14ac:dyDescent="0.25">
      <c r="A195" s="9"/>
      <c r="B195" s="11"/>
      <c r="C195" s="11"/>
      <c r="D195" s="12"/>
      <c r="E195" s="11"/>
      <c r="F195" s="8"/>
      <c r="G195" s="8"/>
      <c r="H195" s="11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7"/>
      <c r="Z195" s="7"/>
    </row>
    <row r="196" spans="1:26" ht="15.75" customHeight="1" x14ac:dyDescent="0.25">
      <c r="A196" s="9"/>
      <c r="B196" s="11"/>
      <c r="C196" s="11"/>
      <c r="D196" s="12"/>
      <c r="E196" s="11"/>
      <c r="F196" s="8"/>
      <c r="G196" s="8"/>
      <c r="H196" s="11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7"/>
      <c r="Z196" s="7"/>
    </row>
    <row r="197" spans="1:26" ht="15.75" customHeight="1" x14ac:dyDescent="0.25">
      <c r="A197" s="9"/>
      <c r="B197" s="11"/>
      <c r="C197" s="11"/>
      <c r="D197" s="12"/>
      <c r="E197" s="11"/>
      <c r="F197" s="8"/>
      <c r="G197" s="8"/>
      <c r="H197" s="11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7"/>
      <c r="Z197" s="7"/>
    </row>
    <row r="198" spans="1:26" ht="15.75" customHeight="1" x14ac:dyDescent="0.25">
      <c r="A198" s="9"/>
      <c r="B198" s="11"/>
      <c r="C198" s="11"/>
      <c r="D198" s="12"/>
      <c r="E198" s="11"/>
      <c r="F198" s="8"/>
      <c r="G198" s="8"/>
      <c r="H198" s="11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7"/>
      <c r="Z198" s="7"/>
    </row>
    <row r="199" spans="1:26" ht="15.75" customHeight="1" x14ac:dyDescent="0.25">
      <c r="A199" s="9"/>
      <c r="B199" s="11"/>
      <c r="C199" s="11"/>
      <c r="D199" s="12"/>
      <c r="E199" s="11"/>
      <c r="F199" s="8"/>
      <c r="G199" s="8"/>
      <c r="H199" s="11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7"/>
      <c r="Z199" s="7"/>
    </row>
    <row r="200" spans="1:26" ht="15.75" customHeight="1" x14ac:dyDescent="0.25">
      <c r="A200" s="9"/>
      <c r="B200" s="11"/>
      <c r="C200" s="11"/>
      <c r="D200" s="12"/>
      <c r="E200" s="11"/>
      <c r="F200" s="8"/>
      <c r="G200" s="8"/>
      <c r="H200" s="11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7"/>
      <c r="Z200" s="7"/>
    </row>
    <row r="201" spans="1:26" ht="15.75" customHeight="1" x14ac:dyDescent="0.25">
      <c r="A201" s="9"/>
      <c r="B201" s="11"/>
      <c r="C201" s="11"/>
      <c r="D201" s="12"/>
      <c r="E201" s="11"/>
      <c r="F201" s="8"/>
      <c r="G201" s="8"/>
      <c r="H201" s="11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7"/>
      <c r="Z201" s="7"/>
    </row>
    <row r="202" spans="1:26" ht="15.75" customHeight="1" x14ac:dyDescent="0.25">
      <c r="A202" s="9"/>
      <c r="B202" s="11"/>
      <c r="C202" s="11"/>
      <c r="D202" s="12"/>
      <c r="E202" s="11"/>
      <c r="F202" s="8"/>
      <c r="G202" s="8"/>
      <c r="H202" s="11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7"/>
      <c r="Z202" s="7"/>
    </row>
    <row r="203" spans="1:26" ht="15.75" customHeight="1" x14ac:dyDescent="0.25">
      <c r="A203" s="9"/>
      <c r="B203" s="11"/>
      <c r="C203" s="11"/>
      <c r="D203" s="12"/>
      <c r="E203" s="11"/>
      <c r="F203" s="8"/>
      <c r="G203" s="8"/>
      <c r="H203" s="11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7"/>
      <c r="Z203" s="7"/>
    </row>
    <row r="204" spans="1:26" ht="15.75" customHeight="1" x14ac:dyDescent="0.25">
      <c r="A204" s="9"/>
      <c r="B204" s="11"/>
      <c r="C204" s="11"/>
      <c r="D204" s="12"/>
      <c r="E204" s="11"/>
      <c r="F204" s="8"/>
      <c r="G204" s="8"/>
      <c r="H204" s="11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7"/>
      <c r="Z204" s="7"/>
    </row>
    <row r="205" spans="1:26" ht="15.75" customHeight="1" x14ac:dyDescent="0.25">
      <c r="A205" s="9"/>
      <c r="B205" s="11"/>
      <c r="C205" s="11"/>
      <c r="D205" s="12"/>
      <c r="E205" s="11"/>
      <c r="F205" s="8"/>
      <c r="G205" s="8"/>
      <c r="H205" s="11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7"/>
      <c r="Z205" s="7"/>
    </row>
    <row r="206" spans="1:26" ht="15.75" customHeight="1" x14ac:dyDescent="0.25">
      <c r="A206" s="9"/>
      <c r="B206" s="11"/>
      <c r="C206" s="11"/>
      <c r="D206" s="12"/>
      <c r="E206" s="11"/>
      <c r="F206" s="8"/>
      <c r="G206" s="8"/>
      <c r="H206" s="11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7"/>
      <c r="Z206" s="7"/>
    </row>
    <row r="207" spans="1:26" ht="15.75" customHeight="1" x14ac:dyDescent="0.25">
      <c r="A207" s="9"/>
      <c r="B207" s="11"/>
      <c r="C207" s="11"/>
      <c r="D207" s="12"/>
      <c r="E207" s="11"/>
      <c r="F207" s="8"/>
      <c r="G207" s="8"/>
      <c r="H207" s="11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7"/>
      <c r="Z207" s="7"/>
    </row>
    <row r="208" spans="1:26" ht="15.75" customHeight="1" x14ac:dyDescent="0.25">
      <c r="A208" s="9"/>
      <c r="B208" s="11"/>
      <c r="C208" s="11"/>
      <c r="D208" s="12"/>
      <c r="E208" s="11"/>
      <c r="F208" s="8"/>
      <c r="G208" s="8"/>
      <c r="H208" s="11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7"/>
      <c r="Z208" s="7"/>
    </row>
    <row r="209" spans="1:26" ht="15.75" customHeight="1" x14ac:dyDescent="0.25">
      <c r="A209" s="9"/>
      <c r="B209" s="11"/>
      <c r="C209" s="11"/>
      <c r="D209" s="12"/>
      <c r="E209" s="11"/>
      <c r="F209" s="8"/>
      <c r="G209" s="8"/>
      <c r="H209" s="11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7"/>
      <c r="Z209" s="7"/>
    </row>
    <row r="210" spans="1:26" ht="15.75" customHeight="1" x14ac:dyDescent="0.25">
      <c r="A210" s="9"/>
      <c r="B210" s="11"/>
      <c r="C210" s="11"/>
      <c r="D210" s="12"/>
      <c r="E210" s="11"/>
      <c r="F210" s="8"/>
      <c r="G210" s="8"/>
      <c r="H210" s="11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7"/>
      <c r="Z210" s="7"/>
    </row>
    <row r="211" spans="1:26" ht="15.75" customHeight="1" x14ac:dyDescent="0.25">
      <c r="A211" s="9"/>
      <c r="B211" s="11"/>
      <c r="C211" s="11"/>
      <c r="D211" s="12"/>
      <c r="E211" s="11"/>
      <c r="F211" s="8"/>
      <c r="G211" s="8"/>
      <c r="H211" s="11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7"/>
      <c r="Z211" s="7"/>
    </row>
    <row r="212" spans="1:26" ht="15.75" customHeight="1" x14ac:dyDescent="0.25">
      <c r="A212" s="9"/>
      <c r="B212" s="11"/>
      <c r="C212" s="11"/>
      <c r="D212" s="12"/>
      <c r="E212" s="11"/>
      <c r="F212" s="8"/>
      <c r="G212" s="8"/>
      <c r="H212" s="11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7"/>
      <c r="Z212" s="7"/>
    </row>
    <row r="213" spans="1:26" ht="15.75" customHeight="1" x14ac:dyDescent="0.25">
      <c r="A213" s="9"/>
      <c r="B213" s="11"/>
      <c r="C213" s="11"/>
      <c r="D213" s="12"/>
      <c r="E213" s="11"/>
      <c r="F213" s="8"/>
      <c r="G213" s="8"/>
      <c r="H213" s="11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7"/>
      <c r="Z213" s="7"/>
    </row>
    <row r="214" spans="1:26" ht="15.75" customHeight="1" x14ac:dyDescent="0.25">
      <c r="A214" s="9"/>
      <c r="B214" s="11"/>
      <c r="C214" s="11"/>
      <c r="D214" s="12"/>
      <c r="E214" s="11"/>
      <c r="F214" s="8"/>
      <c r="G214" s="8"/>
      <c r="H214" s="11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7"/>
      <c r="Z214" s="7"/>
    </row>
    <row r="215" spans="1:26" ht="15.75" customHeight="1" x14ac:dyDescent="0.25">
      <c r="A215" s="9"/>
      <c r="B215" s="11"/>
      <c r="C215" s="11"/>
      <c r="D215" s="12"/>
      <c r="E215" s="11"/>
      <c r="F215" s="8"/>
      <c r="G215" s="8"/>
      <c r="H215" s="11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7"/>
      <c r="Z215" s="7"/>
    </row>
    <row r="216" spans="1:26" ht="15.75" customHeight="1" x14ac:dyDescent="0.25">
      <c r="A216" s="9"/>
      <c r="B216" s="11"/>
      <c r="C216" s="11"/>
      <c r="D216" s="12"/>
      <c r="E216" s="11"/>
      <c r="F216" s="8"/>
      <c r="G216" s="8"/>
      <c r="H216" s="11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7"/>
      <c r="Z216" s="7"/>
    </row>
    <row r="217" spans="1:26" ht="15.75" customHeight="1" x14ac:dyDescent="0.25">
      <c r="A217" s="9"/>
      <c r="B217" s="11"/>
      <c r="C217" s="11"/>
      <c r="D217" s="12"/>
      <c r="E217" s="11"/>
      <c r="F217" s="8"/>
      <c r="G217" s="8"/>
      <c r="H217" s="11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7"/>
      <c r="Z217" s="7"/>
    </row>
    <row r="218" spans="1:26" ht="15.75" customHeight="1" x14ac:dyDescent="0.25">
      <c r="A218" s="9"/>
      <c r="B218" s="11"/>
      <c r="C218" s="11"/>
      <c r="D218" s="12"/>
      <c r="E218" s="11"/>
      <c r="F218" s="8"/>
      <c r="G218" s="8"/>
      <c r="H218" s="11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7"/>
      <c r="Z218" s="7"/>
    </row>
    <row r="219" spans="1:26" ht="15.75" customHeight="1" x14ac:dyDescent="0.25">
      <c r="A219" s="9"/>
      <c r="B219" s="11"/>
      <c r="C219" s="11"/>
      <c r="D219" s="12"/>
      <c r="E219" s="11"/>
      <c r="F219" s="8"/>
      <c r="G219" s="8"/>
      <c r="H219" s="11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7"/>
      <c r="Z219" s="7"/>
    </row>
    <row r="220" spans="1:26" ht="15.75" customHeight="1" x14ac:dyDescent="0.25">
      <c r="A220" s="9"/>
      <c r="B220" s="11"/>
      <c r="C220" s="11"/>
      <c r="D220" s="12"/>
      <c r="E220" s="11"/>
      <c r="F220" s="8"/>
      <c r="G220" s="8"/>
      <c r="H220" s="11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7"/>
      <c r="Z220" s="7"/>
    </row>
    <row r="221" spans="1:26" ht="15.75" customHeight="1" x14ac:dyDescent="0.25">
      <c r="A221" s="9"/>
      <c r="B221" s="11"/>
      <c r="C221" s="11"/>
      <c r="D221" s="12"/>
      <c r="E221" s="11"/>
      <c r="F221" s="8"/>
      <c r="G221" s="8"/>
      <c r="H221" s="11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7"/>
      <c r="Z221" s="7"/>
    </row>
    <row r="222" spans="1:26" ht="15.75" customHeight="1" x14ac:dyDescent="0.25">
      <c r="A222" s="9"/>
      <c r="B222" s="11"/>
      <c r="C222" s="11"/>
      <c r="D222" s="12"/>
      <c r="E222" s="11"/>
      <c r="F222" s="8"/>
      <c r="G222" s="8"/>
      <c r="H222" s="11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7"/>
      <c r="Z222" s="7"/>
    </row>
    <row r="223" spans="1:26" ht="15.75" customHeight="1" x14ac:dyDescent="0.25">
      <c r="A223" s="9"/>
      <c r="B223" s="11"/>
      <c r="C223" s="11"/>
      <c r="D223" s="12"/>
      <c r="E223" s="11"/>
      <c r="F223" s="8"/>
      <c r="G223" s="8"/>
      <c r="H223" s="11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7"/>
      <c r="Z223" s="7"/>
    </row>
    <row r="224" spans="1:26" ht="15.75" customHeight="1" x14ac:dyDescent="0.25">
      <c r="A224" s="9"/>
      <c r="B224" s="11"/>
      <c r="C224" s="11"/>
      <c r="D224" s="12"/>
      <c r="E224" s="11"/>
      <c r="F224" s="8"/>
      <c r="G224" s="8"/>
      <c r="H224" s="11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7"/>
      <c r="Z224" s="7"/>
    </row>
    <row r="225" spans="1:26" ht="15.75" customHeight="1" x14ac:dyDescent="0.25">
      <c r="A225" s="9"/>
      <c r="B225" s="11"/>
      <c r="C225" s="11"/>
      <c r="D225" s="12"/>
      <c r="E225" s="11"/>
      <c r="F225" s="8"/>
      <c r="G225" s="8"/>
      <c r="H225" s="11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7"/>
      <c r="Z225" s="7"/>
    </row>
    <row r="226" spans="1:26" ht="15.75" customHeight="1" x14ac:dyDescent="0.25">
      <c r="A226" s="9"/>
      <c r="B226" s="11"/>
      <c r="C226" s="11"/>
      <c r="D226" s="12"/>
      <c r="E226" s="11"/>
      <c r="F226" s="8"/>
      <c r="G226" s="8"/>
      <c r="H226" s="11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7"/>
      <c r="Z226" s="7"/>
    </row>
    <row r="227" spans="1:26" ht="15.75" customHeight="1" x14ac:dyDescent="0.25">
      <c r="A227" s="9"/>
      <c r="B227" s="11"/>
      <c r="C227" s="11"/>
      <c r="D227" s="12"/>
      <c r="E227" s="11"/>
      <c r="F227" s="8"/>
      <c r="G227" s="8"/>
      <c r="H227" s="11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7"/>
      <c r="Z227" s="7"/>
    </row>
    <row r="228" spans="1:26" ht="15.75" customHeight="1" x14ac:dyDescent="0.25">
      <c r="A228" s="9"/>
      <c r="B228" s="11"/>
      <c r="C228" s="11"/>
      <c r="D228" s="12"/>
      <c r="E228" s="11"/>
      <c r="F228" s="8"/>
      <c r="G228" s="8"/>
      <c r="H228" s="11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7"/>
      <c r="Z228" s="7"/>
    </row>
    <row r="229" spans="1:26" ht="15.75" customHeight="1" x14ac:dyDescent="0.25">
      <c r="A229" s="9"/>
      <c r="B229" s="11"/>
      <c r="C229" s="11"/>
      <c r="D229" s="12"/>
      <c r="E229" s="11"/>
      <c r="F229" s="8"/>
      <c r="G229" s="8"/>
      <c r="H229" s="11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7"/>
      <c r="Z229" s="7"/>
    </row>
    <row r="230" spans="1:26" ht="15.75" customHeight="1" x14ac:dyDescent="0.25">
      <c r="A230" s="9"/>
      <c r="B230" s="11"/>
      <c r="C230" s="11"/>
      <c r="D230" s="12"/>
      <c r="E230" s="11"/>
      <c r="F230" s="8"/>
      <c r="G230" s="8"/>
      <c r="H230" s="11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7"/>
      <c r="Z230" s="7"/>
    </row>
    <row r="231" spans="1:26" ht="15.75" customHeight="1" x14ac:dyDescent="0.25">
      <c r="A231" s="9"/>
      <c r="B231" s="11"/>
      <c r="C231" s="11"/>
      <c r="D231" s="12"/>
      <c r="E231" s="11"/>
      <c r="F231" s="8"/>
      <c r="G231" s="8"/>
      <c r="H231" s="11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7"/>
      <c r="Z231" s="7"/>
    </row>
    <row r="232" spans="1:26" ht="15.75" customHeight="1" x14ac:dyDescent="0.25">
      <c r="A232" s="9"/>
      <c r="B232" s="11"/>
      <c r="C232" s="11"/>
      <c r="D232" s="12"/>
      <c r="E232" s="11"/>
      <c r="F232" s="8"/>
      <c r="G232" s="8"/>
      <c r="H232" s="11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7"/>
      <c r="Z232" s="7"/>
    </row>
    <row r="233" spans="1:26" ht="15.75" customHeight="1" x14ac:dyDescent="0.25">
      <c r="A233" s="9"/>
      <c r="B233" s="11"/>
      <c r="C233" s="11"/>
      <c r="D233" s="12"/>
      <c r="E233" s="11"/>
      <c r="F233" s="8"/>
      <c r="G233" s="8"/>
      <c r="H233" s="11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7"/>
      <c r="Z233" s="7"/>
    </row>
    <row r="234" spans="1:26" ht="15.75" customHeight="1" x14ac:dyDescent="0.25">
      <c r="A234" s="9"/>
      <c r="B234" s="11"/>
      <c r="C234" s="11"/>
      <c r="D234" s="12"/>
      <c r="E234" s="11"/>
      <c r="F234" s="8"/>
      <c r="G234" s="8"/>
      <c r="H234" s="11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7"/>
      <c r="Z234" s="7"/>
    </row>
    <row r="235" spans="1:26" ht="15.75" customHeight="1" x14ac:dyDescent="0.25">
      <c r="A235" s="9"/>
      <c r="B235" s="11"/>
      <c r="C235" s="11"/>
      <c r="D235" s="12"/>
      <c r="E235" s="11"/>
      <c r="F235" s="8"/>
      <c r="G235" s="8"/>
      <c r="H235" s="11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7"/>
      <c r="Z235" s="7"/>
    </row>
    <row r="236" spans="1:26" ht="15.75" customHeight="1" x14ac:dyDescent="0.25">
      <c r="A236" s="9"/>
      <c r="B236" s="11"/>
      <c r="C236" s="11"/>
      <c r="D236" s="12"/>
      <c r="E236" s="11"/>
      <c r="F236" s="8"/>
      <c r="G236" s="8"/>
      <c r="H236" s="11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7"/>
      <c r="Z236" s="7"/>
    </row>
    <row r="237" spans="1:26" ht="15.75" customHeight="1" x14ac:dyDescent="0.25">
      <c r="A237" s="9"/>
      <c r="B237" s="11"/>
      <c r="C237" s="11"/>
      <c r="D237" s="12"/>
      <c r="E237" s="11"/>
      <c r="F237" s="8"/>
      <c r="G237" s="8"/>
      <c r="H237" s="11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7"/>
      <c r="Z237" s="7"/>
    </row>
    <row r="238" spans="1:26" ht="15.75" customHeight="1" x14ac:dyDescent="0.25">
      <c r="A238" s="9"/>
      <c r="B238" s="11"/>
      <c r="C238" s="11"/>
      <c r="D238" s="12"/>
      <c r="E238" s="11"/>
      <c r="F238" s="8"/>
      <c r="G238" s="8"/>
      <c r="H238" s="11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7"/>
      <c r="Z238" s="7"/>
    </row>
    <row r="239" spans="1:26" ht="15.75" customHeight="1" x14ac:dyDescent="0.25">
      <c r="A239" s="9"/>
      <c r="B239" s="11"/>
      <c r="C239" s="11"/>
      <c r="D239" s="12"/>
      <c r="E239" s="11"/>
      <c r="F239" s="8"/>
      <c r="G239" s="8"/>
      <c r="H239" s="11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7"/>
      <c r="Z239" s="7"/>
    </row>
    <row r="240" spans="1:26" ht="15.75" customHeight="1" x14ac:dyDescent="0.25">
      <c r="A240" s="9"/>
      <c r="B240" s="11"/>
      <c r="C240" s="11"/>
      <c r="D240" s="12"/>
      <c r="E240" s="11"/>
      <c r="F240" s="8"/>
      <c r="G240" s="8"/>
      <c r="H240" s="11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7"/>
      <c r="Z240" s="7"/>
    </row>
    <row r="241" spans="1:26" ht="15.75" customHeight="1" x14ac:dyDescent="0.25">
      <c r="A241" s="9"/>
      <c r="B241" s="11"/>
      <c r="C241" s="11"/>
      <c r="D241" s="12"/>
      <c r="E241" s="11"/>
      <c r="F241" s="8"/>
      <c r="G241" s="8"/>
      <c r="H241" s="11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7"/>
      <c r="Z241" s="7"/>
    </row>
    <row r="242" spans="1:26" ht="15.75" customHeight="1" x14ac:dyDescent="0.25">
      <c r="A242" s="9"/>
      <c r="B242" s="11"/>
      <c r="C242" s="11"/>
      <c r="D242" s="12"/>
      <c r="E242" s="11"/>
      <c r="F242" s="8"/>
      <c r="G242" s="8"/>
      <c r="H242" s="11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7"/>
      <c r="Z242" s="7"/>
    </row>
    <row r="243" spans="1:26" ht="15.75" customHeight="1" x14ac:dyDescent="0.25">
      <c r="A243" s="9"/>
      <c r="B243" s="11"/>
      <c r="C243" s="11"/>
      <c r="D243" s="12"/>
      <c r="E243" s="11"/>
      <c r="F243" s="8"/>
      <c r="G243" s="8"/>
      <c r="H243" s="11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7"/>
      <c r="Z243" s="7"/>
    </row>
    <row r="244" spans="1:26" ht="15.75" customHeight="1" x14ac:dyDescent="0.25">
      <c r="A244" s="9"/>
      <c r="B244" s="11"/>
      <c r="C244" s="11"/>
      <c r="D244" s="12"/>
      <c r="E244" s="11"/>
      <c r="F244" s="8"/>
      <c r="G244" s="8"/>
      <c r="H244" s="11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7"/>
      <c r="Z244" s="7"/>
    </row>
    <row r="245" spans="1:26" ht="15.75" customHeight="1" x14ac:dyDescent="0.25">
      <c r="A245" s="9"/>
      <c r="B245" s="11"/>
      <c r="C245" s="11"/>
      <c r="D245" s="12"/>
      <c r="E245" s="11"/>
      <c r="F245" s="8"/>
      <c r="G245" s="8"/>
      <c r="H245" s="11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7"/>
      <c r="Z245" s="7"/>
    </row>
    <row r="246" spans="1:26" ht="15.75" customHeight="1" x14ac:dyDescent="0.25">
      <c r="A246" s="9"/>
      <c r="B246" s="11"/>
      <c r="C246" s="11"/>
      <c r="D246" s="12"/>
      <c r="E246" s="11"/>
      <c r="F246" s="8"/>
      <c r="G246" s="8"/>
      <c r="H246" s="11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7"/>
      <c r="Z246" s="7"/>
    </row>
    <row r="247" spans="1:26" ht="15.75" customHeight="1" x14ac:dyDescent="0.25">
      <c r="A247" s="9"/>
      <c r="B247" s="11"/>
      <c r="C247" s="11"/>
      <c r="D247" s="12"/>
      <c r="E247" s="11"/>
      <c r="F247" s="8"/>
      <c r="G247" s="8"/>
      <c r="H247" s="11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7"/>
      <c r="Z247" s="7"/>
    </row>
    <row r="248" spans="1:26" ht="15.75" customHeight="1" x14ac:dyDescent="0.25">
      <c r="A248" s="9"/>
      <c r="B248" s="11"/>
      <c r="C248" s="11"/>
      <c r="D248" s="12"/>
      <c r="E248" s="11"/>
      <c r="F248" s="8"/>
      <c r="G248" s="8"/>
      <c r="H248" s="11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7"/>
      <c r="Z248" s="7"/>
    </row>
    <row r="249" spans="1:26" ht="15.75" customHeight="1" x14ac:dyDescent="0.25">
      <c r="A249" s="9"/>
      <c r="B249" s="11"/>
      <c r="C249" s="11"/>
      <c r="D249" s="12"/>
      <c r="E249" s="11"/>
      <c r="F249" s="8"/>
      <c r="G249" s="8"/>
      <c r="H249" s="11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7"/>
      <c r="Z249" s="7"/>
    </row>
    <row r="250" spans="1:26" ht="15.75" customHeight="1" x14ac:dyDescent="0.25">
      <c r="A250" s="9"/>
      <c r="B250" s="11"/>
      <c r="C250" s="11"/>
      <c r="D250" s="12"/>
      <c r="E250" s="11"/>
      <c r="F250" s="8"/>
      <c r="G250" s="8"/>
      <c r="H250" s="11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7"/>
      <c r="Z250" s="7"/>
    </row>
    <row r="251" spans="1:26" ht="15.75" customHeight="1" x14ac:dyDescent="0.25">
      <c r="A251" s="9"/>
      <c r="B251" s="11"/>
      <c r="C251" s="11"/>
      <c r="D251" s="12"/>
      <c r="E251" s="11"/>
      <c r="F251" s="8"/>
      <c r="G251" s="8"/>
      <c r="H251" s="11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7"/>
      <c r="Z251" s="7"/>
    </row>
    <row r="252" spans="1:26" ht="15.75" customHeight="1" x14ac:dyDescent="0.25">
      <c r="A252" s="9"/>
      <c r="B252" s="11"/>
      <c r="C252" s="11"/>
      <c r="D252" s="12"/>
      <c r="E252" s="11"/>
      <c r="F252" s="8"/>
      <c r="G252" s="8"/>
      <c r="H252" s="11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7"/>
      <c r="Z252" s="7"/>
    </row>
    <row r="253" spans="1:26" ht="15.75" customHeight="1" x14ac:dyDescent="0.25">
      <c r="A253" s="9"/>
      <c r="B253" s="11"/>
      <c r="C253" s="11"/>
      <c r="D253" s="12"/>
      <c r="E253" s="11"/>
      <c r="F253" s="8"/>
      <c r="G253" s="8"/>
      <c r="H253" s="11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7"/>
      <c r="Z253" s="7"/>
    </row>
    <row r="254" spans="1:26" ht="15.75" customHeight="1" x14ac:dyDescent="0.25">
      <c r="A254" s="9"/>
      <c r="B254" s="11"/>
      <c r="C254" s="11"/>
      <c r="D254" s="12"/>
      <c r="E254" s="11"/>
      <c r="F254" s="8"/>
      <c r="G254" s="8"/>
      <c r="H254" s="11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7"/>
      <c r="Z254" s="7"/>
    </row>
    <row r="255" spans="1:26" ht="15.75" customHeight="1" x14ac:dyDescent="0.25">
      <c r="A255" s="9"/>
      <c r="B255" s="11"/>
      <c r="C255" s="11"/>
      <c r="D255" s="12"/>
      <c r="E255" s="11"/>
      <c r="F255" s="8"/>
      <c r="G255" s="8"/>
      <c r="H255" s="11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7"/>
      <c r="Z255" s="7"/>
    </row>
    <row r="256" spans="1:26" ht="15.75" customHeight="1" x14ac:dyDescent="0.25">
      <c r="A256" s="9"/>
      <c r="B256" s="11"/>
      <c r="C256" s="11"/>
      <c r="D256" s="12"/>
      <c r="E256" s="11"/>
      <c r="F256" s="8"/>
      <c r="G256" s="8"/>
      <c r="H256" s="11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7"/>
      <c r="Z256" s="7"/>
    </row>
    <row r="257" spans="1:26" ht="15.75" customHeight="1" x14ac:dyDescent="0.25">
      <c r="A257" s="9"/>
      <c r="B257" s="11"/>
      <c r="C257" s="11"/>
      <c r="D257" s="12"/>
      <c r="E257" s="11"/>
      <c r="F257" s="8"/>
      <c r="G257" s="8"/>
      <c r="H257" s="11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7"/>
      <c r="Z257" s="7"/>
    </row>
    <row r="258" spans="1:26" ht="15.75" customHeight="1" x14ac:dyDescent="0.25">
      <c r="A258" s="9"/>
      <c r="B258" s="11"/>
      <c r="C258" s="11"/>
      <c r="D258" s="12"/>
      <c r="E258" s="11"/>
      <c r="F258" s="8"/>
      <c r="G258" s="8"/>
      <c r="H258" s="11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7"/>
      <c r="Z258" s="7"/>
    </row>
    <row r="259" spans="1:26" ht="15.75" customHeight="1" x14ac:dyDescent="0.25">
      <c r="A259" s="9"/>
      <c r="B259" s="11"/>
      <c r="C259" s="11"/>
      <c r="D259" s="12"/>
      <c r="E259" s="11"/>
      <c r="F259" s="8"/>
      <c r="G259" s="8"/>
      <c r="H259" s="11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7"/>
      <c r="Z259" s="7"/>
    </row>
    <row r="260" spans="1:26" ht="15.75" customHeight="1" x14ac:dyDescent="0.25">
      <c r="A260" s="9"/>
      <c r="B260" s="11"/>
      <c r="C260" s="11"/>
      <c r="D260" s="12"/>
      <c r="E260" s="11"/>
      <c r="F260" s="8"/>
      <c r="G260" s="8"/>
      <c r="H260" s="11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7"/>
      <c r="Z260" s="7"/>
    </row>
    <row r="261" spans="1:26" ht="15.75" customHeight="1" x14ac:dyDescent="0.25">
      <c r="A261" s="9"/>
      <c r="B261" s="11"/>
      <c r="C261" s="11"/>
      <c r="D261" s="12"/>
      <c r="E261" s="11"/>
      <c r="F261" s="8"/>
      <c r="G261" s="8"/>
      <c r="H261" s="11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7"/>
      <c r="Z261" s="7"/>
    </row>
    <row r="262" spans="1:26" ht="15.75" customHeight="1" x14ac:dyDescent="0.25">
      <c r="A262" s="9"/>
      <c r="B262" s="11"/>
      <c r="C262" s="11"/>
      <c r="D262" s="12"/>
      <c r="E262" s="11"/>
      <c r="F262" s="8"/>
      <c r="G262" s="8"/>
      <c r="H262" s="11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7"/>
      <c r="Z262" s="7"/>
    </row>
    <row r="263" spans="1:26" ht="15.75" customHeight="1" x14ac:dyDescent="0.25">
      <c r="A263" s="9"/>
      <c r="B263" s="11"/>
      <c r="C263" s="11"/>
      <c r="D263" s="12"/>
      <c r="E263" s="11"/>
      <c r="F263" s="8"/>
      <c r="G263" s="8"/>
      <c r="H263" s="11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7"/>
      <c r="Z263" s="7"/>
    </row>
    <row r="264" spans="1:26" ht="15.75" customHeight="1" x14ac:dyDescent="0.25">
      <c r="A264" s="9"/>
      <c r="B264" s="11"/>
      <c r="C264" s="11"/>
      <c r="D264" s="12"/>
      <c r="E264" s="11"/>
      <c r="F264" s="8"/>
      <c r="G264" s="8"/>
      <c r="H264" s="11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7"/>
      <c r="Z264" s="7"/>
    </row>
    <row r="265" spans="1:26" ht="15.75" customHeight="1" x14ac:dyDescent="0.25">
      <c r="A265" s="9"/>
      <c r="B265" s="11"/>
      <c r="C265" s="11"/>
      <c r="D265" s="12"/>
      <c r="E265" s="11"/>
      <c r="F265" s="8"/>
      <c r="G265" s="8"/>
      <c r="H265" s="11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7"/>
      <c r="Z265" s="7"/>
    </row>
    <row r="266" spans="1:26" ht="15.75" customHeight="1" x14ac:dyDescent="0.25">
      <c r="A266" s="9"/>
      <c r="B266" s="11"/>
      <c r="C266" s="11"/>
      <c r="D266" s="12"/>
      <c r="E266" s="11"/>
      <c r="F266" s="8"/>
      <c r="G266" s="8"/>
      <c r="H266" s="11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7"/>
      <c r="Z266" s="7"/>
    </row>
    <row r="267" spans="1:26" ht="15.75" customHeight="1" x14ac:dyDescent="0.25">
      <c r="A267" s="9"/>
      <c r="B267" s="11"/>
      <c r="C267" s="11"/>
      <c r="D267" s="12"/>
      <c r="E267" s="11"/>
      <c r="F267" s="8"/>
      <c r="G267" s="8"/>
      <c r="H267" s="11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7"/>
      <c r="Z267" s="7"/>
    </row>
    <row r="268" spans="1:26" ht="15.75" customHeight="1" x14ac:dyDescent="0.25">
      <c r="A268" s="9"/>
      <c r="B268" s="11"/>
      <c r="C268" s="11"/>
      <c r="D268" s="12"/>
      <c r="E268" s="11"/>
      <c r="F268" s="8"/>
      <c r="G268" s="8"/>
      <c r="H268" s="11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7"/>
      <c r="Z268" s="7"/>
    </row>
    <row r="269" spans="1:26" ht="15.75" customHeight="1" x14ac:dyDescent="0.25">
      <c r="A269" s="9"/>
      <c r="B269" s="11"/>
      <c r="C269" s="11"/>
      <c r="D269" s="12"/>
      <c r="E269" s="11"/>
      <c r="F269" s="8"/>
      <c r="G269" s="8"/>
      <c r="H269" s="11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7"/>
      <c r="Z269" s="7"/>
    </row>
    <row r="270" spans="1:26" ht="15.75" customHeight="1" x14ac:dyDescent="0.25">
      <c r="A270" s="9"/>
      <c r="B270" s="11"/>
      <c r="C270" s="11"/>
      <c r="D270" s="12"/>
      <c r="E270" s="11"/>
      <c r="F270" s="8"/>
      <c r="G270" s="8"/>
      <c r="H270" s="11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7"/>
      <c r="Z270" s="7"/>
    </row>
    <row r="271" spans="1:26" ht="15.75" customHeight="1" x14ac:dyDescent="0.25">
      <c r="A271" s="9"/>
      <c r="B271" s="11"/>
      <c r="C271" s="11"/>
      <c r="D271" s="12"/>
      <c r="E271" s="11"/>
      <c r="F271" s="8"/>
      <c r="G271" s="8"/>
      <c r="H271" s="11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7"/>
      <c r="Z271" s="7"/>
    </row>
    <row r="272" spans="1:26" ht="15.75" customHeight="1" x14ac:dyDescent="0.25">
      <c r="A272" s="9"/>
      <c r="B272" s="11"/>
      <c r="C272" s="11"/>
      <c r="D272" s="12"/>
      <c r="E272" s="11"/>
      <c r="F272" s="8"/>
      <c r="G272" s="8"/>
      <c r="H272" s="11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7"/>
      <c r="Z272" s="7"/>
    </row>
    <row r="273" spans="1:26" ht="15.75" customHeight="1" x14ac:dyDescent="0.25">
      <c r="A273" s="9"/>
      <c r="B273" s="11"/>
      <c r="C273" s="11"/>
      <c r="D273" s="12"/>
      <c r="E273" s="11"/>
      <c r="F273" s="8"/>
      <c r="G273" s="8"/>
      <c r="H273" s="1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7"/>
      <c r="Z273" s="7"/>
    </row>
    <row r="274" spans="1:26" ht="15.75" customHeight="1" x14ac:dyDescent="0.25">
      <c r="A274" s="9"/>
      <c r="B274" s="11"/>
      <c r="C274" s="11"/>
      <c r="D274" s="12"/>
      <c r="E274" s="11"/>
      <c r="F274" s="8"/>
      <c r="G274" s="8"/>
      <c r="H274" s="11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7"/>
      <c r="Z274" s="7"/>
    </row>
    <row r="275" spans="1:26" ht="15.75" customHeight="1" x14ac:dyDescent="0.25">
      <c r="A275" s="9"/>
      <c r="B275" s="11"/>
      <c r="C275" s="11"/>
      <c r="D275" s="12"/>
      <c r="E275" s="11"/>
      <c r="F275" s="8"/>
      <c r="G275" s="8"/>
      <c r="H275" s="11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7"/>
      <c r="Z275" s="7"/>
    </row>
    <row r="276" spans="1:26" ht="15.75" customHeight="1" x14ac:dyDescent="0.25">
      <c r="A276" s="9"/>
      <c r="B276" s="11"/>
      <c r="C276" s="11"/>
      <c r="D276" s="12"/>
      <c r="E276" s="11"/>
      <c r="F276" s="8"/>
      <c r="G276" s="8"/>
      <c r="H276" s="11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7"/>
      <c r="Z276" s="7"/>
    </row>
    <row r="277" spans="1:26" ht="15.75" customHeight="1" x14ac:dyDescent="0.25">
      <c r="A277" s="9"/>
      <c r="B277" s="11"/>
      <c r="C277" s="11"/>
      <c r="D277" s="12"/>
      <c r="E277" s="11"/>
      <c r="F277" s="8"/>
      <c r="G277" s="8"/>
      <c r="H277" s="11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7"/>
      <c r="Z277" s="7"/>
    </row>
    <row r="278" spans="1:26" ht="15.75" customHeight="1" x14ac:dyDescent="0.25">
      <c r="A278" s="9"/>
      <c r="B278" s="11"/>
      <c r="C278" s="11"/>
      <c r="D278" s="12"/>
      <c r="E278" s="11"/>
      <c r="F278" s="8"/>
      <c r="G278" s="8"/>
      <c r="H278" s="11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7"/>
      <c r="Z278" s="7"/>
    </row>
    <row r="279" spans="1:26" ht="15.75" customHeight="1" x14ac:dyDescent="0.25">
      <c r="A279" s="9"/>
      <c r="B279" s="11"/>
      <c r="C279" s="11"/>
      <c r="D279" s="12"/>
      <c r="E279" s="11"/>
      <c r="F279" s="8"/>
      <c r="G279" s="8"/>
      <c r="H279" s="11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7"/>
      <c r="Z279" s="7"/>
    </row>
    <row r="280" spans="1:26" ht="15.75" customHeight="1" x14ac:dyDescent="0.25">
      <c r="A280" s="9"/>
      <c r="B280" s="11"/>
      <c r="C280" s="11"/>
      <c r="D280" s="12"/>
      <c r="E280" s="11"/>
      <c r="F280" s="8"/>
      <c r="G280" s="8"/>
      <c r="H280" s="11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7"/>
      <c r="Z280" s="7"/>
    </row>
    <row r="281" spans="1:26" ht="15.75" customHeight="1" x14ac:dyDescent="0.25">
      <c r="A281" s="9"/>
      <c r="B281" s="11"/>
      <c r="C281" s="11"/>
      <c r="D281" s="12"/>
      <c r="E281" s="11"/>
      <c r="F281" s="8"/>
      <c r="G281" s="8"/>
      <c r="H281" s="11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7"/>
      <c r="Z281" s="7"/>
    </row>
    <row r="282" spans="1:26" ht="15.75" customHeight="1" x14ac:dyDescent="0.25">
      <c r="A282" s="33"/>
      <c r="B282" s="34"/>
      <c r="C282" s="34"/>
      <c r="D282" s="35"/>
      <c r="E282" s="36"/>
      <c r="F282" s="37"/>
      <c r="G282" s="37"/>
      <c r="H282" s="36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5">
      <c r="A283" s="33"/>
      <c r="B283" s="34"/>
      <c r="C283" s="34"/>
      <c r="D283" s="35"/>
      <c r="E283" s="36"/>
      <c r="F283" s="37"/>
      <c r="G283" s="37"/>
      <c r="H283" s="36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5">
      <c r="A284" s="33"/>
      <c r="B284" s="34"/>
      <c r="C284" s="34"/>
      <c r="D284" s="35"/>
      <c r="E284" s="36"/>
      <c r="F284" s="37"/>
      <c r="G284" s="37"/>
      <c r="H284" s="36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5">
      <c r="A285" s="33"/>
      <c r="B285" s="34"/>
      <c r="C285" s="34"/>
      <c r="D285" s="35"/>
      <c r="E285" s="36"/>
      <c r="F285" s="37"/>
      <c r="G285" s="37"/>
      <c r="H285" s="36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5">
      <c r="A286" s="33"/>
      <c r="B286" s="34"/>
      <c r="C286" s="34"/>
      <c r="D286" s="35"/>
      <c r="E286" s="36"/>
      <c r="F286" s="37"/>
      <c r="G286" s="37"/>
      <c r="H286" s="36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5">
      <c r="A287" s="33"/>
      <c r="B287" s="34"/>
      <c r="C287" s="34"/>
      <c r="D287" s="35"/>
      <c r="E287" s="36"/>
      <c r="F287" s="37"/>
      <c r="G287" s="37"/>
      <c r="H287" s="36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5">
      <c r="A288" s="33"/>
      <c r="B288" s="34"/>
      <c r="C288" s="34"/>
      <c r="D288" s="35"/>
      <c r="E288" s="36"/>
      <c r="F288" s="37"/>
      <c r="G288" s="37"/>
      <c r="H288" s="36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5">
      <c r="A289" s="33"/>
      <c r="B289" s="34"/>
      <c r="C289" s="34"/>
      <c r="D289" s="35"/>
      <c r="E289" s="36"/>
      <c r="F289" s="37"/>
      <c r="G289" s="37"/>
      <c r="H289" s="36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5">
      <c r="A290" s="33"/>
      <c r="B290" s="34"/>
      <c r="C290" s="34"/>
      <c r="D290" s="35"/>
      <c r="E290" s="36"/>
      <c r="F290" s="37"/>
      <c r="G290" s="37"/>
      <c r="H290" s="36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5"/>
    <row r="292" spans="1:26" ht="15.75" customHeight="1" x14ac:dyDescent="0.25"/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mergeCells count="126">
    <mergeCell ref="B33:C33"/>
    <mergeCell ref="B34:C34"/>
    <mergeCell ref="B46:B47"/>
    <mergeCell ref="G40:G41"/>
    <mergeCell ref="B35:C35"/>
    <mergeCell ref="B42:C42"/>
    <mergeCell ref="D27:D28"/>
    <mergeCell ref="G86:G87"/>
    <mergeCell ref="H22:H23"/>
    <mergeCell ref="B26:C26"/>
    <mergeCell ref="F22:F23"/>
    <mergeCell ref="F46:F47"/>
    <mergeCell ref="H46:H47"/>
    <mergeCell ref="H37:H38"/>
    <mergeCell ref="F40:F41"/>
    <mergeCell ref="G37:G38"/>
    <mergeCell ref="F37:F38"/>
    <mergeCell ref="D37:D38"/>
    <mergeCell ref="C37:C38"/>
    <mergeCell ref="B37:B38"/>
    <mergeCell ref="B71:C71"/>
    <mergeCell ref="F64:F65"/>
    <mergeCell ref="E64:E65"/>
    <mergeCell ref="D64:D65"/>
    <mergeCell ref="C64:C65"/>
    <mergeCell ref="B64:B65"/>
    <mergeCell ref="B72:C72"/>
    <mergeCell ref="B6:C6"/>
    <mergeCell ref="B7:C7"/>
    <mergeCell ref="B8:C8"/>
    <mergeCell ref="B9:B10"/>
    <mergeCell ref="C9:C10"/>
    <mergeCell ref="D13:D16"/>
    <mergeCell ref="C13:C16"/>
    <mergeCell ref="B22:B23"/>
    <mergeCell ref="C22:C23"/>
    <mergeCell ref="D22:D23"/>
    <mergeCell ref="E37:E38"/>
    <mergeCell ref="A2:H2"/>
    <mergeCell ref="A4:A5"/>
    <mergeCell ref="B4:B5"/>
    <mergeCell ref="D4:D5"/>
    <mergeCell ref="E4:E5"/>
    <mergeCell ref="F4:F5"/>
    <mergeCell ref="H4:H5"/>
    <mergeCell ref="C4:C5"/>
    <mergeCell ref="H9:H10"/>
    <mergeCell ref="G4:G5"/>
    <mergeCell ref="G9:G10"/>
    <mergeCell ref="H13:H16"/>
    <mergeCell ref="F19:F20"/>
    <mergeCell ref="H19:H20"/>
    <mergeCell ref="E19:E20"/>
    <mergeCell ref="F27:F28"/>
    <mergeCell ref="C27:C28"/>
    <mergeCell ref="B31:C31"/>
    <mergeCell ref="B32:C32"/>
    <mergeCell ref="A9:A10"/>
    <mergeCell ref="A19:A20"/>
    <mergeCell ref="B19:B20"/>
    <mergeCell ref="G13:G16"/>
    <mergeCell ref="C19:C20"/>
    <mergeCell ref="D19:D20"/>
    <mergeCell ref="B13:B16"/>
    <mergeCell ref="A13:A16"/>
    <mergeCell ref="B17:C17"/>
    <mergeCell ref="B12:C12"/>
    <mergeCell ref="D9:D10"/>
    <mergeCell ref="H27:H28"/>
    <mergeCell ref="A22:A23"/>
    <mergeCell ref="A27:A28"/>
    <mergeCell ref="B27:B28"/>
    <mergeCell ref="E27:E28"/>
    <mergeCell ref="G19:G20"/>
    <mergeCell ref="G22:G23"/>
    <mergeCell ref="E22:E23"/>
    <mergeCell ref="E9:E10"/>
    <mergeCell ref="F9:F10"/>
    <mergeCell ref="F13:F16"/>
    <mergeCell ref="E13:E16"/>
    <mergeCell ref="G27:G28"/>
    <mergeCell ref="H86:H87"/>
    <mergeCell ref="F86:F87"/>
    <mergeCell ref="E86:E87"/>
    <mergeCell ref="D86:D87"/>
    <mergeCell ref="C86:C87"/>
    <mergeCell ref="B86:B87"/>
    <mergeCell ref="B89:C89"/>
    <mergeCell ref="A64:A65"/>
    <mergeCell ref="G64:G65"/>
    <mergeCell ref="H64:H65"/>
    <mergeCell ref="B73:C73"/>
    <mergeCell ref="B56:C56"/>
    <mergeCell ref="D46:D47"/>
    <mergeCell ref="E46:E47"/>
    <mergeCell ref="B75:C75"/>
    <mergeCell ref="B57:C57"/>
    <mergeCell ref="B66:C66"/>
    <mergeCell ref="B69:C69"/>
    <mergeCell ref="A86:A87"/>
    <mergeCell ref="B90:C90"/>
    <mergeCell ref="C46:C47"/>
    <mergeCell ref="A46:A47"/>
    <mergeCell ref="B43:C43"/>
    <mergeCell ref="B45:C45"/>
    <mergeCell ref="G46:G47"/>
    <mergeCell ref="A37:A38"/>
    <mergeCell ref="B84:B85"/>
    <mergeCell ref="A84:A85"/>
    <mergeCell ref="H84:H85"/>
    <mergeCell ref="H40:H41"/>
    <mergeCell ref="F84:F85"/>
    <mergeCell ref="E84:E85"/>
    <mergeCell ref="D84:D85"/>
    <mergeCell ref="C84:C85"/>
    <mergeCell ref="E40:E41"/>
    <mergeCell ref="D40:D41"/>
    <mergeCell ref="C40:C41"/>
    <mergeCell ref="B40:B41"/>
    <mergeCell ref="A40:A41"/>
    <mergeCell ref="B76:C76"/>
    <mergeCell ref="A77:H77"/>
    <mergeCell ref="B49:C49"/>
    <mergeCell ref="B53:C53"/>
    <mergeCell ref="B54:C54"/>
    <mergeCell ref="B55:C55"/>
  </mergeCells>
  <hyperlinks>
    <hyperlink ref="H9" r:id="rId1" xr:uid="{00000000-0004-0000-0000-000000000000}"/>
    <hyperlink ref="H13" r:id="rId2" xr:uid="{00000000-0004-0000-0000-000001000000}"/>
    <hyperlink ref="H21" r:id="rId3" xr:uid="{00000000-0004-0000-0000-000002000000}"/>
    <hyperlink ref="H22" r:id="rId4" xr:uid="{00000000-0004-0000-0000-000003000000}"/>
    <hyperlink ref="H24" r:id="rId5" xr:uid="{00000000-0004-0000-0000-000004000000}"/>
    <hyperlink ref="H27" r:id="rId6" xr:uid="{00000000-0004-0000-0000-000005000000}"/>
    <hyperlink ref="H39" r:id="rId7" xr:uid="{00000000-0004-0000-0000-000006000000}"/>
    <hyperlink ref="H40" r:id="rId8" xr:uid="{00000000-0004-0000-0000-000007000000}"/>
    <hyperlink ref="H67" r:id="rId9" xr:uid="{00000000-0004-0000-0000-000009000000}"/>
    <hyperlink ref="H78" r:id="rId10" xr:uid="{00000000-0004-0000-0000-00000A000000}"/>
    <hyperlink ref="H79" r:id="rId11" xr:uid="{00000000-0004-0000-0000-00000B000000}"/>
    <hyperlink ref="H80" r:id="rId12" xr:uid="{00000000-0004-0000-0000-00000C000000}"/>
    <hyperlink ref="H82" r:id="rId13" xr:uid="{00000000-0004-0000-0000-00000D000000}"/>
    <hyperlink ref="H83" r:id="rId14" xr:uid="{00000000-0004-0000-0000-00000E000000}"/>
    <hyperlink ref="H84" r:id="rId15" xr:uid="{00000000-0004-0000-0000-00000F000000}"/>
  </hyperlinks>
  <printOptions horizontalCentered="1"/>
  <pageMargins left="0.23622047244094491" right="0.23622047244094491" top="0.74803149606299213" bottom="0.23622047244094491" header="0" footer="0"/>
  <pageSetup paperSize="8" scale="59" fitToHeight="0" orientation="landscape" r:id="rId16"/>
  <legacy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04CD2-78CB-4457-872F-BA9CEB7615C3}">
  <dimension ref="A1:E11"/>
  <sheetViews>
    <sheetView workbookViewId="0">
      <selection activeCell="C6" sqref="C6"/>
    </sheetView>
  </sheetViews>
  <sheetFormatPr defaultRowHeight="15" x14ac:dyDescent="0.25"/>
  <cols>
    <col min="1" max="1" width="21.85546875" customWidth="1"/>
    <col min="3" max="3" width="17.28515625" customWidth="1"/>
    <col min="5" max="5" width="13.140625" bestFit="1" customWidth="1"/>
  </cols>
  <sheetData>
    <row r="1" spans="1:5" x14ac:dyDescent="0.25">
      <c r="A1" s="57">
        <v>2024</v>
      </c>
      <c r="B1" s="57" t="s">
        <v>271</v>
      </c>
      <c r="C1" s="57">
        <v>2025</v>
      </c>
      <c r="D1" s="57" t="s">
        <v>272</v>
      </c>
      <c r="E1" s="57" t="s">
        <v>273</v>
      </c>
    </row>
    <row r="2" spans="1:5" x14ac:dyDescent="0.25">
      <c r="A2" s="58">
        <v>4065945395</v>
      </c>
      <c r="B2" s="62">
        <f>A2/A6</f>
        <v>0.49031139137546209</v>
      </c>
      <c r="C2" s="58">
        <f>'Годовой отчет за 2025 год'!D7</f>
        <v>1917082184</v>
      </c>
      <c r="D2" s="62">
        <f>C2/C6</f>
        <v>0.19934423926523542</v>
      </c>
      <c r="E2" s="59">
        <f>C2-A2</f>
        <v>-2148863211</v>
      </c>
    </row>
    <row r="3" spans="1:5" x14ac:dyDescent="0.25">
      <c r="A3" s="58">
        <v>1044835686</v>
      </c>
      <c r="B3" s="62">
        <f>A3/A6</f>
        <v>0.12599648770280533</v>
      </c>
      <c r="C3" s="58">
        <f>'Годовой отчет за 2025 год'!D33</f>
        <v>771023792</v>
      </c>
      <c r="D3" s="62">
        <f>C3/C6</f>
        <v>8.0173480591710047E-2</v>
      </c>
      <c r="E3" s="59">
        <f t="shared" ref="E3:E5" si="0">C3-A3</f>
        <v>-273811894</v>
      </c>
    </row>
    <row r="4" spans="1:5" x14ac:dyDescent="0.25">
      <c r="A4" s="58">
        <v>3181796792</v>
      </c>
      <c r="B4" s="62">
        <f>A4/A6</f>
        <v>0.3836921209217326</v>
      </c>
      <c r="C4" s="58">
        <f>'Годовой отчет за 2025 год'!D56</f>
        <v>6891486614</v>
      </c>
      <c r="D4" s="62">
        <f>C4/C6</f>
        <v>0.71659846820337625</v>
      </c>
      <c r="E4" s="59">
        <f t="shared" si="0"/>
        <v>3709689822</v>
      </c>
    </row>
    <row r="5" spans="1:5" x14ac:dyDescent="0.25">
      <c r="A5" s="58">
        <v>0</v>
      </c>
      <c r="B5" s="62"/>
      <c r="C5" s="58">
        <f>'Годовой отчет за 2025 год'!D72</f>
        <v>37350398</v>
      </c>
      <c r="D5" s="62">
        <f>C5/C6</f>
        <v>3.8838119396783096E-3</v>
      </c>
      <c r="E5" s="59">
        <f t="shared" si="0"/>
        <v>37350398</v>
      </c>
    </row>
    <row r="6" spans="1:5" x14ac:dyDescent="0.25">
      <c r="A6" s="60">
        <f>SUM(A2:A5)</f>
        <v>8292577873</v>
      </c>
      <c r="B6" s="61">
        <f>SUM(B2:B5)</f>
        <v>1</v>
      </c>
      <c r="C6" s="60">
        <f>SUM(C2:C5)</f>
        <v>9616942988</v>
      </c>
      <c r="D6" s="61">
        <f t="shared" ref="D6:E6" si="1">SUM(D2:D5)</f>
        <v>1</v>
      </c>
      <c r="E6" s="60">
        <f t="shared" si="1"/>
        <v>1324365115</v>
      </c>
    </row>
    <row r="11" spans="1:5" x14ac:dyDescent="0.25">
      <c r="C11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23.7109375" customWidth="1"/>
    <col min="4" max="4" width="8.7109375" customWidth="1"/>
    <col min="5" max="5" width="16.28515625" customWidth="1"/>
    <col min="6" max="8" width="16" customWidth="1"/>
  </cols>
  <sheetData>
    <row r="1" spans="2:8" ht="14.25" customHeight="1" x14ac:dyDescent="0.25">
      <c r="B1" s="38"/>
      <c r="C1" s="38"/>
      <c r="D1" s="38"/>
      <c r="E1" s="38"/>
      <c r="F1" s="38"/>
      <c r="G1" s="38"/>
    </row>
    <row r="2" spans="2:8" ht="14.25" customHeight="1" x14ac:dyDescent="0.25">
      <c r="B2" s="38"/>
      <c r="C2" s="38"/>
      <c r="D2" s="38"/>
      <c r="E2" s="38"/>
      <c r="F2" s="38"/>
      <c r="G2" s="38"/>
    </row>
    <row r="3" spans="2:8" ht="14.25" customHeight="1" x14ac:dyDescent="0.25">
      <c r="B3" s="38"/>
      <c r="C3" s="38"/>
      <c r="D3" s="38"/>
      <c r="E3" s="38">
        <v>2021</v>
      </c>
      <c r="F3" s="38">
        <v>2022</v>
      </c>
      <c r="G3" s="38" t="s">
        <v>237</v>
      </c>
    </row>
    <row r="4" spans="2:8" ht="14.25" customHeight="1" x14ac:dyDescent="0.25">
      <c r="B4" s="39" t="s">
        <v>10</v>
      </c>
      <c r="C4" s="182" t="s">
        <v>238</v>
      </c>
      <c r="D4" s="111"/>
      <c r="E4" s="40">
        <v>5788263634</v>
      </c>
      <c r="F4" s="40">
        <f>'Годовой отчет за 2025 год'!D7</f>
        <v>1917082184</v>
      </c>
      <c r="G4" s="41">
        <f t="shared" ref="G4:G6" si="0">F4-E4</f>
        <v>-3871181450</v>
      </c>
      <c r="H4" s="42">
        <f>F4*100/F7</f>
        <v>20.012147343314105</v>
      </c>
    </row>
    <row r="5" spans="2:8" ht="14.25" customHeight="1" x14ac:dyDescent="0.25">
      <c r="B5" s="39" t="s">
        <v>81</v>
      </c>
      <c r="C5" s="182" t="s">
        <v>239</v>
      </c>
      <c r="D5" s="111"/>
      <c r="E5" s="40">
        <v>1376718591</v>
      </c>
      <c r="F5" s="40">
        <f>'Годовой отчет за 2025 год'!D33</f>
        <v>771023792</v>
      </c>
      <c r="G5" s="41">
        <f t="shared" si="0"/>
        <v>-605694799</v>
      </c>
      <c r="H5" s="42">
        <f>F5*100/F7</f>
        <v>8.0486073364420605</v>
      </c>
    </row>
    <row r="6" spans="2:8" ht="14.25" customHeight="1" x14ac:dyDescent="0.25">
      <c r="B6" s="39" t="s">
        <v>139</v>
      </c>
      <c r="C6" s="182" t="s">
        <v>140</v>
      </c>
      <c r="D6" s="111"/>
      <c r="E6" s="40">
        <v>2839140884</v>
      </c>
      <c r="F6" s="40">
        <f>'Годовой отчет за 2025 год'!D56</f>
        <v>6891486614</v>
      </c>
      <c r="G6" s="41">
        <f t="shared" si="0"/>
        <v>4052345730</v>
      </c>
      <c r="H6" s="42">
        <f>F6*100/F7</f>
        <v>71.939245320243828</v>
      </c>
    </row>
    <row r="7" spans="2:8" ht="14.25" customHeight="1" x14ac:dyDescent="0.25">
      <c r="B7" s="38"/>
      <c r="C7" s="38"/>
      <c r="D7" s="38"/>
      <c r="E7" s="43">
        <f t="shared" ref="E7:G7" si="1">E4+E5+E6</f>
        <v>10004123109</v>
      </c>
      <c r="F7" s="43">
        <f t="shared" si="1"/>
        <v>9579592590</v>
      </c>
      <c r="G7" s="43">
        <f t="shared" si="1"/>
        <v>-424530519</v>
      </c>
    </row>
    <row r="8" spans="2:8" ht="14.25" customHeight="1" x14ac:dyDescent="0.25">
      <c r="B8" s="38"/>
      <c r="C8" s="38"/>
      <c r="D8" s="38"/>
      <c r="E8" s="38"/>
      <c r="F8" s="38"/>
      <c r="G8" s="38"/>
    </row>
    <row r="9" spans="2:8" ht="14.25" customHeight="1" x14ac:dyDescent="0.25">
      <c r="B9" s="38"/>
      <c r="C9" s="38"/>
      <c r="D9" s="38"/>
      <c r="E9" s="38"/>
      <c r="F9" s="38"/>
      <c r="G9" s="38"/>
    </row>
    <row r="10" spans="2:8" ht="14.25" customHeight="1" x14ac:dyDescent="0.25">
      <c r="B10" s="38"/>
      <c r="C10" s="38"/>
      <c r="D10" s="38"/>
      <c r="E10" s="38"/>
      <c r="F10" s="38"/>
      <c r="G10" s="38"/>
    </row>
    <row r="11" spans="2:8" ht="14.25" customHeight="1" x14ac:dyDescent="0.25">
      <c r="B11" s="38"/>
      <c r="C11" s="38"/>
      <c r="D11" s="38"/>
      <c r="E11" s="38"/>
      <c r="F11" s="38"/>
      <c r="G11" s="38"/>
    </row>
    <row r="12" spans="2:8" ht="14.25" customHeight="1" x14ac:dyDescent="0.25">
      <c r="B12" s="38"/>
      <c r="C12" s="38"/>
      <c r="D12" s="38"/>
      <c r="E12" s="38"/>
      <c r="F12" s="38"/>
      <c r="G12" s="38"/>
    </row>
    <row r="13" spans="2:8" ht="14.25" customHeight="1" x14ac:dyDescent="0.25">
      <c r="B13" s="38"/>
      <c r="C13" s="38"/>
      <c r="D13" s="38"/>
      <c r="E13" s="38"/>
      <c r="F13" s="38"/>
      <c r="G13" s="38"/>
    </row>
    <row r="14" spans="2:8" ht="14.25" customHeight="1" x14ac:dyDescent="0.25">
      <c r="B14" s="38"/>
      <c r="C14" s="38"/>
      <c r="D14" s="38"/>
      <c r="E14" s="38"/>
      <c r="F14" s="38"/>
      <c r="G14" s="38"/>
    </row>
    <row r="15" spans="2:8" ht="14.25" customHeight="1" x14ac:dyDescent="0.25">
      <c r="B15" s="38"/>
      <c r="C15" s="38"/>
      <c r="D15" s="38"/>
      <c r="E15" s="38"/>
      <c r="F15" s="38"/>
      <c r="G15" s="38"/>
    </row>
    <row r="16" spans="2:8" ht="14.25" customHeight="1" x14ac:dyDescent="0.25">
      <c r="B16" s="38"/>
      <c r="C16" s="38"/>
      <c r="D16" s="38"/>
      <c r="E16" s="38"/>
      <c r="F16" s="38"/>
      <c r="G16" s="38"/>
    </row>
    <row r="17" spans="2:7" ht="14.25" customHeight="1" x14ac:dyDescent="0.25">
      <c r="B17" s="38"/>
      <c r="C17" s="38"/>
      <c r="D17" s="38"/>
      <c r="E17" s="38"/>
      <c r="F17" s="38"/>
      <c r="G17" s="38"/>
    </row>
    <row r="18" spans="2:7" ht="14.25" customHeight="1" x14ac:dyDescent="0.25">
      <c r="B18" s="38"/>
      <c r="C18" s="38"/>
      <c r="D18" s="38"/>
      <c r="E18" s="38"/>
      <c r="F18" s="38"/>
      <c r="G18" s="38"/>
    </row>
    <row r="19" spans="2:7" ht="14.25" customHeight="1" x14ac:dyDescent="0.25">
      <c r="B19" s="38"/>
      <c r="C19" s="38"/>
      <c r="D19" s="38"/>
      <c r="E19" s="38"/>
      <c r="F19" s="38"/>
      <c r="G19" s="38"/>
    </row>
    <row r="20" spans="2:7" ht="14.25" customHeight="1" x14ac:dyDescent="0.25">
      <c r="B20" s="38"/>
      <c r="C20" s="38"/>
      <c r="D20" s="38"/>
      <c r="E20" s="38"/>
      <c r="F20" s="38"/>
      <c r="G20" s="38"/>
    </row>
    <row r="21" spans="2:7" ht="14.25" customHeight="1" x14ac:dyDescent="0.25">
      <c r="B21" s="38"/>
      <c r="C21" s="38"/>
      <c r="D21" s="38"/>
      <c r="E21" s="38"/>
      <c r="F21" s="38"/>
      <c r="G21" s="38"/>
    </row>
    <row r="22" spans="2:7" ht="14.25" customHeight="1" x14ac:dyDescent="0.25">
      <c r="B22" s="38"/>
      <c r="C22" s="38"/>
      <c r="D22" s="38"/>
      <c r="E22" s="38"/>
      <c r="F22" s="38"/>
      <c r="G22" s="38"/>
    </row>
    <row r="23" spans="2:7" ht="14.25" customHeight="1" x14ac:dyDescent="0.25">
      <c r="B23" s="38"/>
      <c r="C23" s="38"/>
      <c r="D23" s="38"/>
      <c r="E23" s="38"/>
      <c r="F23" s="38"/>
      <c r="G23" s="38"/>
    </row>
    <row r="24" spans="2:7" ht="14.25" customHeight="1" x14ac:dyDescent="0.25">
      <c r="B24" s="38"/>
      <c r="C24" s="38"/>
      <c r="D24" s="38"/>
      <c r="E24" s="38"/>
      <c r="F24" s="38"/>
      <c r="G24" s="38"/>
    </row>
    <row r="25" spans="2:7" ht="14.25" customHeight="1" x14ac:dyDescent="0.25">
      <c r="B25" s="38"/>
      <c r="C25" s="38"/>
      <c r="D25" s="38"/>
      <c r="E25" s="38"/>
      <c r="F25" s="38"/>
      <c r="G25" s="38"/>
    </row>
    <row r="26" spans="2:7" ht="14.25" customHeight="1" x14ac:dyDescent="0.25">
      <c r="B26" s="38"/>
      <c r="C26" s="38"/>
      <c r="D26" s="38"/>
      <c r="E26" s="38"/>
      <c r="F26" s="38"/>
      <c r="G26" s="38"/>
    </row>
    <row r="27" spans="2:7" ht="14.25" customHeight="1" x14ac:dyDescent="0.25">
      <c r="B27" s="38"/>
      <c r="C27" s="38"/>
      <c r="D27" s="38"/>
      <c r="E27" s="38"/>
      <c r="F27" s="38"/>
      <c r="G27" s="38"/>
    </row>
    <row r="28" spans="2:7" ht="14.25" customHeight="1" x14ac:dyDescent="0.25">
      <c r="B28" s="38"/>
      <c r="C28" s="38"/>
      <c r="D28" s="38"/>
      <c r="E28" s="38"/>
      <c r="F28" s="38"/>
      <c r="G28" s="38"/>
    </row>
    <row r="29" spans="2:7" ht="14.25" customHeight="1" x14ac:dyDescent="0.25">
      <c r="B29" s="38"/>
      <c r="C29" s="38"/>
      <c r="D29" s="38"/>
      <c r="E29" s="38"/>
      <c r="F29" s="38"/>
      <c r="G29" s="38"/>
    </row>
    <row r="30" spans="2:7" ht="14.25" customHeight="1" x14ac:dyDescent="0.25">
      <c r="B30" s="38"/>
      <c r="C30" s="38"/>
      <c r="D30" s="38"/>
      <c r="E30" s="38"/>
      <c r="F30" s="38"/>
      <c r="G30" s="38"/>
    </row>
    <row r="31" spans="2:7" ht="14.25" customHeight="1" x14ac:dyDescent="0.25">
      <c r="B31" s="38"/>
      <c r="C31" s="38"/>
      <c r="D31" s="38"/>
      <c r="E31" s="38"/>
      <c r="F31" s="38"/>
      <c r="G31" s="38"/>
    </row>
    <row r="32" spans="2:7" ht="14.25" customHeight="1" x14ac:dyDescent="0.25">
      <c r="B32" s="38"/>
      <c r="C32" s="38"/>
      <c r="D32" s="38"/>
      <c r="E32" s="38"/>
      <c r="F32" s="38"/>
      <c r="G32" s="38"/>
    </row>
    <row r="33" spans="2:7" ht="14.25" customHeight="1" x14ac:dyDescent="0.25">
      <c r="B33" s="38"/>
      <c r="C33" s="38"/>
      <c r="D33" s="38"/>
      <c r="E33" s="38"/>
      <c r="F33" s="38"/>
      <c r="G33" s="38"/>
    </row>
    <row r="34" spans="2:7" ht="14.25" customHeight="1" x14ac:dyDescent="0.25">
      <c r="B34" s="38"/>
      <c r="C34" s="38"/>
      <c r="D34" s="38"/>
      <c r="E34" s="38"/>
      <c r="F34" s="38"/>
      <c r="G34" s="38"/>
    </row>
    <row r="35" spans="2:7" ht="14.25" customHeight="1" x14ac:dyDescent="0.25">
      <c r="B35" s="38"/>
      <c r="C35" s="38"/>
      <c r="D35" s="38"/>
      <c r="E35" s="38"/>
      <c r="F35" s="38"/>
      <c r="G35" s="38"/>
    </row>
    <row r="36" spans="2:7" ht="14.25" customHeight="1" x14ac:dyDescent="0.25">
      <c r="B36" s="38"/>
      <c r="C36" s="38"/>
      <c r="D36" s="38"/>
      <c r="E36" s="38"/>
      <c r="F36" s="38"/>
      <c r="G36" s="38"/>
    </row>
    <row r="37" spans="2:7" ht="14.25" customHeight="1" x14ac:dyDescent="0.25">
      <c r="B37" s="38"/>
      <c r="C37" s="38"/>
      <c r="D37" s="38"/>
      <c r="E37" s="38"/>
      <c r="F37" s="38"/>
      <c r="G37" s="38"/>
    </row>
    <row r="38" spans="2:7" ht="14.25" customHeight="1" x14ac:dyDescent="0.25">
      <c r="B38" s="38"/>
      <c r="C38" s="38"/>
      <c r="D38" s="38"/>
      <c r="E38" s="38"/>
      <c r="F38" s="38"/>
      <c r="G38" s="38"/>
    </row>
    <row r="39" spans="2:7" ht="14.25" customHeight="1" x14ac:dyDescent="0.25">
      <c r="B39" s="38"/>
      <c r="C39" s="38"/>
      <c r="D39" s="38"/>
      <c r="E39" s="38"/>
      <c r="F39" s="38"/>
      <c r="G39" s="38"/>
    </row>
    <row r="40" spans="2:7" ht="14.25" customHeight="1" x14ac:dyDescent="0.25">
      <c r="B40" s="38"/>
      <c r="C40" s="38"/>
      <c r="D40" s="38"/>
      <c r="E40" s="38"/>
      <c r="F40" s="38"/>
      <c r="G40" s="38"/>
    </row>
    <row r="41" spans="2:7" ht="14.25" customHeight="1" x14ac:dyDescent="0.25">
      <c r="B41" s="38"/>
      <c r="C41" s="38"/>
      <c r="D41" s="38"/>
      <c r="E41" s="38"/>
      <c r="F41" s="38"/>
      <c r="G41" s="38"/>
    </row>
    <row r="42" spans="2:7" ht="14.25" customHeight="1" x14ac:dyDescent="0.25">
      <c r="B42" s="38"/>
      <c r="C42" s="38"/>
      <c r="D42" s="38"/>
      <c r="E42" s="38"/>
      <c r="F42" s="38"/>
      <c r="G42" s="38"/>
    </row>
    <row r="43" spans="2:7" ht="14.25" customHeight="1" x14ac:dyDescent="0.25">
      <c r="B43" s="38"/>
      <c r="C43" s="38"/>
      <c r="D43" s="38"/>
      <c r="E43" s="38"/>
      <c r="F43" s="38"/>
      <c r="G43" s="38"/>
    </row>
    <row r="44" spans="2:7" ht="14.25" customHeight="1" x14ac:dyDescent="0.25">
      <c r="B44" s="38"/>
      <c r="C44" s="38"/>
      <c r="D44" s="38"/>
      <c r="E44" s="38"/>
      <c r="F44" s="38"/>
      <c r="G44" s="38"/>
    </row>
    <row r="45" spans="2:7" ht="14.25" customHeight="1" x14ac:dyDescent="0.25">
      <c r="B45" s="38"/>
      <c r="C45" s="38"/>
      <c r="D45" s="38"/>
      <c r="E45" s="38"/>
      <c r="F45" s="38"/>
      <c r="G45" s="38"/>
    </row>
    <row r="46" spans="2:7" ht="14.25" customHeight="1" x14ac:dyDescent="0.25">
      <c r="B46" s="38"/>
      <c r="C46" s="38"/>
      <c r="D46" s="38"/>
      <c r="E46" s="38"/>
      <c r="F46" s="38"/>
      <c r="G46" s="38"/>
    </row>
    <row r="47" spans="2:7" ht="14.25" customHeight="1" x14ac:dyDescent="0.25">
      <c r="B47" s="38"/>
      <c r="C47" s="38"/>
      <c r="D47" s="38"/>
      <c r="E47" s="38"/>
      <c r="F47" s="38"/>
      <c r="G47" s="38"/>
    </row>
    <row r="48" spans="2:7" ht="14.25" customHeight="1" x14ac:dyDescent="0.25">
      <c r="B48" s="38"/>
      <c r="C48" s="38"/>
      <c r="D48" s="38"/>
      <c r="E48" s="38"/>
      <c r="F48" s="38"/>
      <c r="G48" s="38"/>
    </row>
    <row r="49" spans="2:7" ht="14.25" customHeight="1" x14ac:dyDescent="0.25">
      <c r="B49" s="38"/>
      <c r="C49" s="38"/>
      <c r="D49" s="38"/>
      <c r="E49" s="38"/>
      <c r="F49" s="38"/>
      <c r="G49" s="38"/>
    </row>
    <row r="50" spans="2:7" ht="14.25" customHeight="1" x14ac:dyDescent="0.25">
      <c r="B50" s="38"/>
      <c r="C50" s="38"/>
      <c r="D50" s="38"/>
      <c r="E50" s="38"/>
      <c r="F50" s="38"/>
      <c r="G50" s="38"/>
    </row>
    <row r="51" spans="2:7" ht="14.25" customHeight="1" x14ac:dyDescent="0.25">
      <c r="B51" s="38"/>
      <c r="C51" s="38"/>
      <c r="D51" s="38"/>
      <c r="E51" s="38"/>
      <c r="F51" s="38"/>
      <c r="G51" s="38"/>
    </row>
    <row r="52" spans="2:7" ht="14.25" customHeight="1" x14ac:dyDescent="0.25">
      <c r="B52" s="38"/>
      <c r="C52" s="38"/>
      <c r="D52" s="38"/>
      <c r="E52" s="38"/>
      <c r="F52" s="38"/>
      <c r="G52" s="38"/>
    </row>
    <row r="53" spans="2:7" ht="14.25" customHeight="1" x14ac:dyDescent="0.25">
      <c r="B53" s="38"/>
      <c r="C53" s="38"/>
      <c r="D53" s="38"/>
      <c r="E53" s="38"/>
      <c r="F53" s="38"/>
      <c r="G53" s="38"/>
    </row>
    <row r="54" spans="2:7" ht="14.25" customHeight="1" x14ac:dyDescent="0.25">
      <c r="B54" s="38"/>
      <c r="C54" s="38"/>
      <c r="D54" s="38"/>
      <c r="E54" s="38"/>
      <c r="F54" s="38"/>
      <c r="G54" s="38"/>
    </row>
    <row r="55" spans="2:7" ht="14.25" customHeight="1" x14ac:dyDescent="0.25">
      <c r="B55" s="38"/>
      <c r="C55" s="38"/>
      <c r="D55" s="38"/>
      <c r="E55" s="38"/>
      <c r="F55" s="38"/>
      <c r="G55" s="38"/>
    </row>
    <row r="56" spans="2:7" ht="14.25" customHeight="1" x14ac:dyDescent="0.25">
      <c r="B56" s="38"/>
      <c r="C56" s="38"/>
      <c r="D56" s="38"/>
      <c r="E56" s="38"/>
      <c r="F56" s="38"/>
      <c r="G56" s="38"/>
    </row>
    <row r="57" spans="2:7" ht="14.25" customHeight="1" x14ac:dyDescent="0.25">
      <c r="B57" s="38"/>
      <c r="C57" s="38"/>
      <c r="D57" s="38"/>
      <c r="E57" s="38"/>
      <c r="F57" s="38"/>
      <c r="G57" s="38"/>
    </row>
    <row r="58" spans="2:7" ht="14.25" customHeight="1" x14ac:dyDescent="0.25">
      <c r="B58" s="38"/>
      <c r="C58" s="38"/>
      <c r="D58" s="38"/>
      <c r="E58" s="38"/>
      <c r="F58" s="38"/>
      <c r="G58" s="38"/>
    </row>
    <row r="59" spans="2:7" ht="14.25" customHeight="1" x14ac:dyDescent="0.25">
      <c r="B59" s="38"/>
      <c r="C59" s="38"/>
      <c r="D59" s="38"/>
      <c r="E59" s="38"/>
      <c r="F59" s="38"/>
      <c r="G59" s="38"/>
    </row>
    <row r="60" spans="2:7" ht="14.25" customHeight="1" x14ac:dyDescent="0.25">
      <c r="B60" s="38"/>
      <c r="C60" s="38"/>
      <c r="D60" s="38"/>
      <c r="E60" s="38"/>
      <c r="F60" s="38"/>
      <c r="G60" s="38"/>
    </row>
    <row r="61" spans="2:7" ht="14.25" customHeight="1" x14ac:dyDescent="0.25">
      <c r="B61" s="38"/>
      <c r="C61" s="38"/>
      <c r="D61" s="38"/>
      <c r="E61" s="38"/>
      <c r="F61" s="38"/>
      <c r="G61" s="38"/>
    </row>
    <row r="62" spans="2:7" ht="14.25" customHeight="1" x14ac:dyDescent="0.25">
      <c r="B62" s="38"/>
      <c r="C62" s="38"/>
      <c r="D62" s="38"/>
      <c r="E62" s="38"/>
      <c r="F62" s="38"/>
      <c r="G62" s="38"/>
    </row>
    <row r="63" spans="2:7" ht="14.25" customHeight="1" x14ac:dyDescent="0.25">
      <c r="B63" s="38"/>
      <c r="C63" s="38"/>
      <c r="D63" s="38"/>
      <c r="E63" s="38"/>
      <c r="F63" s="38"/>
      <c r="G63" s="38"/>
    </row>
    <row r="64" spans="2:7" ht="14.25" customHeight="1" x14ac:dyDescent="0.25">
      <c r="B64" s="38"/>
      <c r="C64" s="38"/>
      <c r="D64" s="38"/>
      <c r="E64" s="38"/>
      <c r="F64" s="38"/>
      <c r="G64" s="38"/>
    </row>
    <row r="65" spans="2:7" ht="14.25" customHeight="1" x14ac:dyDescent="0.25">
      <c r="B65" s="38"/>
      <c r="C65" s="38"/>
      <c r="D65" s="38"/>
      <c r="E65" s="38"/>
      <c r="F65" s="38"/>
      <c r="G65" s="38"/>
    </row>
    <row r="66" spans="2:7" ht="14.25" customHeight="1" x14ac:dyDescent="0.25">
      <c r="B66" s="38"/>
      <c r="C66" s="38"/>
      <c r="D66" s="38"/>
      <c r="E66" s="38"/>
      <c r="F66" s="38"/>
      <c r="G66" s="38"/>
    </row>
    <row r="67" spans="2:7" ht="14.25" customHeight="1" x14ac:dyDescent="0.25">
      <c r="B67" s="38"/>
      <c r="C67" s="38"/>
      <c r="D67" s="38"/>
      <c r="E67" s="38"/>
      <c r="F67" s="38"/>
      <c r="G67" s="38"/>
    </row>
    <row r="68" spans="2:7" ht="14.25" customHeight="1" x14ac:dyDescent="0.25">
      <c r="B68" s="38"/>
      <c r="C68" s="38"/>
      <c r="D68" s="38"/>
      <c r="E68" s="38"/>
      <c r="F68" s="38"/>
      <c r="G68" s="38"/>
    </row>
    <row r="69" spans="2:7" ht="14.25" customHeight="1" x14ac:dyDescent="0.25">
      <c r="B69" s="38"/>
      <c r="C69" s="38"/>
      <c r="D69" s="38"/>
      <c r="E69" s="38"/>
      <c r="F69" s="38"/>
      <c r="G69" s="38"/>
    </row>
    <row r="70" spans="2:7" ht="14.25" customHeight="1" x14ac:dyDescent="0.25">
      <c r="B70" s="38"/>
      <c r="C70" s="38"/>
      <c r="D70" s="38"/>
      <c r="E70" s="38"/>
      <c r="F70" s="38"/>
      <c r="G70" s="38"/>
    </row>
    <row r="71" spans="2:7" ht="14.25" customHeight="1" x14ac:dyDescent="0.25">
      <c r="B71" s="38"/>
      <c r="C71" s="38"/>
      <c r="D71" s="38"/>
      <c r="E71" s="38"/>
      <c r="F71" s="38"/>
      <c r="G71" s="38"/>
    </row>
    <row r="72" spans="2:7" ht="14.25" customHeight="1" x14ac:dyDescent="0.25">
      <c r="B72" s="38"/>
      <c r="C72" s="38"/>
      <c r="D72" s="38"/>
      <c r="E72" s="38"/>
      <c r="F72" s="38"/>
      <c r="G72" s="38"/>
    </row>
    <row r="73" spans="2:7" ht="14.25" customHeight="1" x14ac:dyDescent="0.25">
      <c r="B73" s="38"/>
      <c r="C73" s="38"/>
      <c r="D73" s="38"/>
      <c r="E73" s="38"/>
      <c r="F73" s="38"/>
      <c r="G73" s="38"/>
    </row>
    <row r="74" spans="2:7" ht="14.25" customHeight="1" x14ac:dyDescent="0.25">
      <c r="B74" s="38"/>
      <c r="C74" s="38"/>
      <c r="D74" s="38"/>
      <c r="E74" s="38"/>
      <c r="F74" s="38"/>
      <c r="G74" s="38"/>
    </row>
    <row r="75" spans="2:7" ht="14.25" customHeight="1" x14ac:dyDescent="0.25">
      <c r="B75" s="38"/>
      <c r="C75" s="38"/>
      <c r="D75" s="38"/>
      <c r="E75" s="38"/>
      <c r="F75" s="38"/>
      <c r="G75" s="38"/>
    </row>
    <row r="76" spans="2:7" ht="14.25" customHeight="1" x14ac:dyDescent="0.25">
      <c r="B76" s="38"/>
      <c r="C76" s="38"/>
      <c r="D76" s="38"/>
      <c r="E76" s="38"/>
      <c r="F76" s="38"/>
      <c r="G76" s="38"/>
    </row>
    <row r="77" spans="2:7" ht="14.25" customHeight="1" x14ac:dyDescent="0.25">
      <c r="B77" s="38"/>
      <c r="C77" s="38"/>
      <c r="D77" s="38"/>
      <c r="E77" s="38"/>
      <c r="F77" s="38"/>
      <c r="G77" s="38"/>
    </row>
    <row r="78" spans="2:7" ht="14.25" customHeight="1" x14ac:dyDescent="0.25">
      <c r="B78" s="38"/>
      <c r="C78" s="38"/>
      <c r="D78" s="38"/>
      <c r="E78" s="38"/>
      <c r="F78" s="38"/>
      <c r="G78" s="38"/>
    </row>
    <row r="79" spans="2:7" ht="14.25" customHeight="1" x14ac:dyDescent="0.25">
      <c r="B79" s="38"/>
      <c r="C79" s="38"/>
      <c r="D79" s="38"/>
      <c r="E79" s="38"/>
      <c r="F79" s="38"/>
      <c r="G79" s="38"/>
    </row>
    <row r="80" spans="2:7" ht="14.25" customHeight="1" x14ac:dyDescent="0.25">
      <c r="B80" s="38"/>
      <c r="C80" s="38"/>
      <c r="D80" s="38"/>
      <c r="E80" s="38"/>
      <c r="F80" s="38"/>
      <c r="G80" s="38"/>
    </row>
    <row r="81" spans="2:7" ht="14.25" customHeight="1" x14ac:dyDescent="0.25">
      <c r="B81" s="38"/>
      <c r="C81" s="38"/>
      <c r="D81" s="38"/>
      <c r="E81" s="38"/>
      <c r="F81" s="38"/>
      <c r="G81" s="38"/>
    </row>
    <row r="82" spans="2:7" ht="14.25" customHeight="1" x14ac:dyDescent="0.25">
      <c r="B82" s="38"/>
      <c r="C82" s="38"/>
      <c r="D82" s="38"/>
      <c r="E82" s="38"/>
      <c r="F82" s="38"/>
      <c r="G82" s="38"/>
    </row>
    <row r="83" spans="2:7" ht="14.25" customHeight="1" x14ac:dyDescent="0.25">
      <c r="B83" s="38"/>
      <c r="C83" s="38"/>
      <c r="D83" s="38"/>
      <c r="E83" s="38"/>
      <c r="F83" s="38"/>
      <c r="G83" s="38"/>
    </row>
    <row r="84" spans="2:7" ht="14.25" customHeight="1" x14ac:dyDescent="0.25">
      <c r="B84" s="38"/>
      <c r="C84" s="38"/>
      <c r="D84" s="38"/>
      <c r="E84" s="38"/>
      <c r="F84" s="38"/>
      <c r="G84" s="38"/>
    </row>
    <row r="85" spans="2:7" ht="14.25" customHeight="1" x14ac:dyDescent="0.25">
      <c r="B85" s="38"/>
      <c r="C85" s="38"/>
      <c r="D85" s="38"/>
      <c r="E85" s="38"/>
      <c r="F85" s="38"/>
      <c r="G85" s="38"/>
    </row>
    <row r="86" spans="2:7" ht="14.25" customHeight="1" x14ac:dyDescent="0.25">
      <c r="B86" s="38"/>
      <c r="C86" s="38"/>
      <c r="D86" s="38"/>
      <c r="E86" s="38"/>
      <c r="F86" s="38"/>
      <c r="G86" s="38"/>
    </row>
    <row r="87" spans="2:7" ht="14.25" customHeight="1" x14ac:dyDescent="0.25">
      <c r="B87" s="38"/>
      <c r="C87" s="38"/>
      <c r="D87" s="38"/>
      <c r="E87" s="38"/>
      <c r="F87" s="38"/>
      <c r="G87" s="38"/>
    </row>
    <row r="88" spans="2:7" ht="14.25" customHeight="1" x14ac:dyDescent="0.25">
      <c r="B88" s="38"/>
      <c r="C88" s="38"/>
      <c r="D88" s="38"/>
      <c r="E88" s="38"/>
      <c r="F88" s="38"/>
      <c r="G88" s="38"/>
    </row>
    <row r="89" spans="2:7" ht="14.25" customHeight="1" x14ac:dyDescent="0.25">
      <c r="B89" s="38"/>
      <c r="C89" s="38"/>
      <c r="D89" s="38"/>
      <c r="E89" s="38"/>
      <c r="F89" s="38"/>
      <c r="G89" s="38"/>
    </row>
    <row r="90" spans="2:7" ht="14.25" customHeight="1" x14ac:dyDescent="0.25">
      <c r="B90" s="38"/>
      <c r="C90" s="38"/>
      <c r="D90" s="38"/>
      <c r="E90" s="38"/>
      <c r="F90" s="38"/>
      <c r="G90" s="38"/>
    </row>
    <row r="91" spans="2:7" ht="14.25" customHeight="1" x14ac:dyDescent="0.25">
      <c r="B91" s="38"/>
      <c r="C91" s="38"/>
      <c r="D91" s="38"/>
      <c r="E91" s="38"/>
      <c r="F91" s="38"/>
      <c r="G91" s="38"/>
    </row>
    <row r="92" spans="2:7" ht="14.25" customHeight="1" x14ac:dyDescent="0.25">
      <c r="B92" s="38"/>
      <c r="C92" s="38"/>
      <c r="D92" s="38"/>
      <c r="E92" s="38"/>
      <c r="F92" s="38"/>
      <c r="G92" s="38"/>
    </row>
    <row r="93" spans="2:7" ht="14.25" customHeight="1" x14ac:dyDescent="0.25">
      <c r="B93" s="38"/>
      <c r="C93" s="38"/>
      <c r="D93" s="38"/>
      <c r="E93" s="38"/>
      <c r="F93" s="38"/>
      <c r="G93" s="38"/>
    </row>
    <row r="94" spans="2:7" ht="14.25" customHeight="1" x14ac:dyDescent="0.25">
      <c r="B94" s="38"/>
      <c r="C94" s="38"/>
      <c r="D94" s="38"/>
      <c r="E94" s="38"/>
      <c r="F94" s="38"/>
      <c r="G94" s="38"/>
    </row>
    <row r="95" spans="2:7" ht="14.25" customHeight="1" x14ac:dyDescent="0.25">
      <c r="B95" s="38"/>
      <c r="C95" s="38"/>
      <c r="D95" s="38"/>
      <c r="E95" s="38"/>
      <c r="F95" s="38"/>
      <c r="G95" s="38"/>
    </row>
    <row r="96" spans="2:7" ht="14.25" customHeight="1" x14ac:dyDescent="0.25">
      <c r="B96" s="38"/>
      <c r="C96" s="38"/>
      <c r="D96" s="38"/>
      <c r="E96" s="38"/>
      <c r="F96" s="38"/>
      <c r="G96" s="38"/>
    </row>
    <row r="97" spans="2:7" ht="14.25" customHeight="1" x14ac:dyDescent="0.25">
      <c r="B97" s="38"/>
      <c r="C97" s="38"/>
      <c r="D97" s="38"/>
      <c r="E97" s="38"/>
      <c r="F97" s="38"/>
      <c r="G97" s="38"/>
    </row>
    <row r="98" spans="2:7" ht="14.25" customHeight="1" x14ac:dyDescent="0.25">
      <c r="B98" s="38"/>
      <c r="C98" s="38"/>
      <c r="D98" s="38"/>
      <c r="E98" s="38"/>
      <c r="F98" s="38"/>
      <c r="G98" s="38"/>
    </row>
    <row r="99" spans="2:7" ht="14.25" customHeight="1" x14ac:dyDescent="0.25">
      <c r="B99" s="38"/>
      <c r="C99" s="38"/>
      <c r="D99" s="38"/>
      <c r="E99" s="38"/>
      <c r="F99" s="38"/>
      <c r="G99" s="38"/>
    </row>
    <row r="100" spans="2:7" ht="14.25" customHeight="1" x14ac:dyDescent="0.25">
      <c r="B100" s="38"/>
      <c r="C100" s="38"/>
      <c r="D100" s="38"/>
      <c r="E100" s="38"/>
      <c r="F100" s="38"/>
      <c r="G100" s="38"/>
    </row>
    <row r="101" spans="2:7" ht="14.25" customHeight="1" x14ac:dyDescent="0.25">
      <c r="B101" s="38"/>
      <c r="C101" s="38"/>
      <c r="D101" s="38"/>
      <c r="E101" s="38"/>
      <c r="F101" s="38"/>
      <c r="G101" s="38"/>
    </row>
    <row r="102" spans="2:7" ht="14.25" customHeight="1" x14ac:dyDescent="0.25">
      <c r="B102" s="38"/>
      <c r="C102" s="38"/>
      <c r="D102" s="38"/>
      <c r="E102" s="38"/>
      <c r="F102" s="38"/>
      <c r="G102" s="38"/>
    </row>
    <row r="103" spans="2:7" ht="14.25" customHeight="1" x14ac:dyDescent="0.25">
      <c r="B103" s="38"/>
      <c r="C103" s="38"/>
      <c r="D103" s="38"/>
      <c r="E103" s="38"/>
      <c r="F103" s="38"/>
      <c r="G103" s="38"/>
    </row>
    <row r="104" spans="2:7" ht="14.25" customHeight="1" x14ac:dyDescent="0.25">
      <c r="B104" s="38"/>
      <c r="C104" s="38"/>
      <c r="D104" s="38"/>
      <c r="E104" s="38"/>
      <c r="F104" s="38"/>
      <c r="G104" s="38"/>
    </row>
    <row r="105" spans="2:7" ht="14.25" customHeight="1" x14ac:dyDescent="0.25">
      <c r="B105" s="38"/>
      <c r="C105" s="38"/>
      <c r="D105" s="38"/>
      <c r="E105" s="38"/>
      <c r="F105" s="38"/>
      <c r="G105" s="38"/>
    </row>
    <row r="106" spans="2:7" ht="14.25" customHeight="1" x14ac:dyDescent="0.25">
      <c r="B106" s="38"/>
      <c r="C106" s="38"/>
      <c r="D106" s="38"/>
      <c r="E106" s="38"/>
      <c r="F106" s="38"/>
      <c r="G106" s="38"/>
    </row>
    <row r="107" spans="2:7" ht="14.25" customHeight="1" x14ac:dyDescent="0.25">
      <c r="B107" s="38"/>
      <c r="C107" s="38"/>
      <c r="D107" s="38"/>
      <c r="E107" s="38"/>
      <c r="F107" s="38"/>
      <c r="G107" s="38"/>
    </row>
    <row r="108" spans="2:7" ht="14.25" customHeight="1" x14ac:dyDescent="0.25">
      <c r="B108" s="38"/>
      <c r="C108" s="38"/>
      <c r="D108" s="38"/>
      <c r="E108" s="38"/>
      <c r="F108" s="38"/>
      <c r="G108" s="38"/>
    </row>
    <row r="109" spans="2:7" ht="14.25" customHeight="1" x14ac:dyDescent="0.25">
      <c r="B109" s="38"/>
      <c r="C109" s="38"/>
      <c r="D109" s="38"/>
      <c r="E109" s="38"/>
      <c r="F109" s="38"/>
      <c r="G109" s="38"/>
    </row>
    <row r="110" spans="2:7" ht="14.25" customHeight="1" x14ac:dyDescent="0.25">
      <c r="B110" s="38"/>
      <c r="C110" s="38"/>
      <c r="D110" s="38"/>
      <c r="E110" s="38"/>
      <c r="F110" s="38"/>
      <c r="G110" s="38"/>
    </row>
    <row r="111" spans="2:7" ht="14.25" customHeight="1" x14ac:dyDescent="0.25">
      <c r="B111" s="38"/>
      <c r="C111" s="38"/>
      <c r="D111" s="38"/>
      <c r="E111" s="38"/>
      <c r="F111" s="38"/>
      <c r="G111" s="38"/>
    </row>
    <row r="112" spans="2:7" ht="14.25" customHeight="1" x14ac:dyDescent="0.25">
      <c r="B112" s="38"/>
      <c r="C112" s="38"/>
      <c r="D112" s="38"/>
      <c r="E112" s="38"/>
      <c r="F112" s="38"/>
      <c r="G112" s="38"/>
    </row>
    <row r="113" spans="2:7" ht="14.25" customHeight="1" x14ac:dyDescent="0.25">
      <c r="B113" s="38"/>
      <c r="C113" s="38"/>
      <c r="D113" s="38"/>
      <c r="E113" s="38"/>
      <c r="F113" s="38"/>
      <c r="G113" s="38"/>
    </row>
    <row r="114" spans="2:7" ht="14.25" customHeight="1" x14ac:dyDescent="0.25">
      <c r="B114" s="38"/>
      <c r="C114" s="38"/>
      <c r="D114" s="38"/>
      <c r="E114" s="38"/>
      <c r="F114" s="38"/>
      <c r="G114" s="38"/>
    </row>
    <row r="115" spans="2:7" ht="14.25" customHeight="1" x14ac:dyDescent="0.25">
      <c r="B115" s="38"/>
      <c r="C115" s="38"/>
      <c r="D115" s="38"/>
      <c r="E115" s="38"/>
      <c r="F115" s="38"/>
      <c r="G115" s="38"/>
    </row>
    <row r="116" spans="2:7" ht="14.25" customHeight="1" x14ac:dyDescent="0.25">
      <c r="B116" s="38"/>
      <c r="C116" s="38"/>
      <c r="D116" s="38"/>
      <c r="E116" s="38"/>
      <c r="F116" s="38"/>
      <c r="G116" s="38"/>
    </row>
    <row r="117" spans="2:7" ht="14.25" customHeight="1" x14ac:dyDescent="0.25">
      <c r="B117" s="38"/>
      <c r="C117" s="38"/>
      <c r="D117" s="38"/>
      <c r="E117" s="38"/>
      <c r="F117" s="38"/>
      <c r="G117" s="38"/>
    </row>
    <row r="118" spans="2:7" ht="14.25" customHeight="1" x14ac:dyDescent="0.25">
      <c r="B118" s="38"/>
      <c r="C118" s="38"/>
      <c r="D118" s="38"/>
      <c r="E118" s="38"/>
      <c r="F118" s="38"/>
      <c r="G118" s="38"/>
    </row>
    <row r="119" spans="2:7" ht="14.25" customHeight="1" x14ac:dyDescent="0.25">
      <c r="B119" s="38"/>
      <c r="C119" s="38"/>
      <c r="D119" s="38"/>
      <c r="E119" s="38"/>
      <c r="F119" s="38"/>
      <c r="G119" s="38"/>
    </row>
    <row r="120" spans="2:7" ht="14.25" customHeight="1" x14ac:dyDescent="0.25">
      <c r="B120" s="38"/>
      <c r="C120" s="38"/>
      <c r="D120" s="38"/>
      <c r="E120" s="38"/>
      <c r="F120" s="38"/>
      <c r="G120" s="38"/>
    </row>
    <row r="121" spans="2:7" ht="14.25" customHeight="1" x14ac:dyDescent="0.25">
      <c r="B121" s="38"/>
      <c r="C121" s="38"/>
      <c r="D121" s="38"/>
      <c r="E121" s="38"/>
      <c r="F121" s="38"/>
      <c r="G121" s="38"/>
    </row>
    <row r="122" spans="2:7" ht="14.25" customHeight="1" x14ac:dyDescent="0.25">
      <c r="B122" s="38"/>
      <c r="C122" s="38"/>
      <c r="D122" s="38"/>
      <c r="E122" s="38"/>
      <c r="F122" s="38"/>
      <c r="G122" s="38"/>
    </row>
    <row r="123" spans="2:7" ht="14.25" customHeight="1" x14ac:dyDescent="0.25">
      <c r="B123" s="38"/>
      <c r="C123" s="38"/>
      <c r="D123" s="38"/>
      <c r="E123" s="38"/>
      <c r="F123" s="38"/>
      <c r="G123" s="38"/>
    </row>
    <row r="124" spans="2:7" ht="14.25" customHeight="1" x14ac:dyDescent="0.25">
      <c r="B124" s="38"/>
      <c r="C124" s="38"/>
      <c r="D124" s="38"/>
      <c r="E124" s="38"/>
      <c r="F124" s="38"/>
      <c r="G124" s="38"/>
    </row>
    <row r="125" spans="2:7" ht="14.25" customHeight="1" x14ac:dyDescent="0.25">
      <c r="B125" s="38"/>
      <c r="C125" s="38"/>
      <c r="D125" s="38"/>
      <c r="E125" s="38"/>
      <c r="F125" s="38"/>
      <c r="G125" s="38"/>
    </row>
    <row r="126" spans="2:7" ht="14.25" customHeight="1" x14ac:dyDescent="0.25">
      <c r="B126" s="38"/>
      <c r="C126" s="38"/>
      <c r="D126" s="38"/>
      <c r="E126" s="38"/>
      <c r="F126" s="38"/>
      <c r="G126" s="38"/>
    </row>
    <row r="127" spans="2:7" ht="14.25" customHeight="1" x14ac:dyDescent="0.25">
      <c r="B127" s="38"/>
      <c r="C127" s="38"/>
      <c r="D127" s="38"/>
      <c r="E127" s="38"/>
      <c r="F127" s="38"/>
      <c r="G127" s="38"/>
    </row>
    <row r="128" spans="2:7" ht="14.25" customHeight="1" x14ac:dyDescent="0.25">
      <c r="B128" s="38"/>
      <c r="C128" s="38"/>
      <c r="D128" s="38"/>
      <c r="E128" s="38"/>
      <c r="F128" s="38"/>
      <c r="G128" s="38"/>
    </row>
    <row r="129" spans="2:7" ht="14.25" customHeight="1" x14ac:dyDescent="0.25">
      <c r="B129" s="38"/>
      <c r="C129" s="38"/>
      <c r="D129" s="38"/>
      <c r="E129" s="38"/>
      <c r="F129" s="38"/>
      <c r="G129" s="38"/>
    </row>
    <row r="130" spans="2:7" ht="14.25" customHeight="1" x14ac:dyDescent="0.25">
      <c r="B130" s="38"/>
      <c r="C130" s="38"/>
      <c r="D130" s="38"/>
      <c r="E130" s="38"/>
      <c r="F130" s="38"/>
      <c r="G130" s="38"/>
    </row>
    <row r="131" spans="2:7" ht="14.25" customHeight="1" x14ac:dyDescent="0.25">
      <c r="B131" s="38"/>
      <c r="C131" s="38"/>
      <c r="D131" s="38"/>
      <c r="E131" s="38"/>
      <c r="F131" s="38"/>
      <c r="G131" s="38"/>
    </row>
    <row r="132" spans="2:7" ht="14.25" customHeight="1" x14ac:dyDescent="0.25">
      <c r="B132" s="38"/>
      <c r="C132" s="38"/>
      <c r="D132" s="38"/>
      <c r="E132" s="38"/>
      <c r="F132" s="38"/>
      <c r="G132" s="38"/>
    </row>
    <row r="133" spans="2:7" ht="14.25" customHeight="1" x14ac:dyDescent="0.25">
      <c r="B133" s="38"/>
      <c r="C133" s="38"/>
      <c r="D133" s="38"/>
      <c r="E133" s="38"/>
      <c r="F133" s="38"/>
      <c r="G133" s="38"/>
    </row>
    <row r="134" spans="2:7" ht="14.25" customHeight="1" x14ac:dyDescent="0.25">
      <c r="B134" s="38"/>
      <c r="C134" s="38"/>
      <c r="D134" s="38"/>
      <c r="E134" s="38"/>
      <c r="F134" s="38"/>
      <c r="G134" s="38"/>
    </row>
    <row r="135" spans="2:7" ht="14.25" customHeight="1" x14ac:dyDescent="0.25">
      <c r="B135" s="38"/>
      <c r="C135" s="38"/>
      <c r="D135" s="38"/>
      <c r="E135" s="38"/>
      <c r="F135" s="38"/>
      <c r="G135" s="38"/>
    </row>
    <row r="136" spans="2:7" ht="14.25" customHeight="1" x14ac:dyDescent="0.25">
      <c r="B136" s="38"/>
      <c r="C136" s="38"/>
      <c r="D136" s="38"/>
      <c r="E136" s="38"/>
      <c r="F136" s="38"/>
      <c r="G136" s="38"/>
    </row>
    <row r="137" spans="2:7" ht="14.25" customHeight="1" x14ac:dyDescent="0.25">
      <c r="B137" s="38"/>
      <c r="C137" s="38"/>
      <c r="D137" s="38"/>
      <c r="E137" s="38"/>
      <c r="F137" s="38"/>
      <c r="G137" s="38"/>
    </row>
    <row r="138" spans="2:7" ht="14.25" customHeight="1" x14ac:dyDescent="0.25">
      <c r="B138" s="38"/>
      <c r="C138" s="38"/>
      <c r="D138" s="38"/>
      <c r="E138" s="38"/>
      <c r="F138" s="38"/>
      <c r="G138" s="38"/>
    </row>
    <row r="139" spans="2:7" ht="14.25" customHeight="1" x14ac:dyDescent="0.25">
      <c r="B139" s="38"/>
      <c r="C139" s="38"/>
      <c r="D139" s="38"/>
      <c r="E139" s="38"/>
      <c r="F139" s="38"/>
      <c r="G139" s="38"/>
    </row>
    <row r="140" spans="2:7" ht="14.25" customHeight="1" x14ac:dyDescent="0.25">
      <c r="B140" s="38"/>
      <c r="C140" s="38"/>
      <c r="D140" s="38"/>
      <c r="E140" s="38"/>
      <c r="F140" s="38"/>
      <c r="G140" s="38"/>
    </row>
    <row r="141" spans="2:7" ht="14.25" customHeight="1" x14ac:dyDescent="0.25">
      <c r="B141" s="38"/>
      <c r="C141" s="38"/>
      <c r="D141" s="38"/>
      <c r="E141" s="38"/>
      <c r="F141" s="38"/>
      <c r="G141" s="38"/>
    </row>
    <row r="142" spans="2:7" ht="14.25" customHeight="1" x14ac:dyDescent="0.25">
      <c r="B142" s="38"/>
      <c r="C142" s="38"/>
      <c r="D142" s="38"/>
      <c r="E142" s="38"/>
      <c r="F142" s="38"/>
      <c r="G142" s="38"/>
    </row>
    <row r="143" spans="2:7" ht="14.25" customHeight="1" x14ac:dyDescent="0.25">
      <c r="B143" s="38"/>
      <c r="C143" s="38"/>
      <c r="D143" s="38"/>
      <c r="E143" s="38"/>
      <c r="F143" s="38"/>
      <c r="G143" s="38"/>
    </row>
    <row r="144" spans="2:7" ht="14.25" customHeight="1" x14ac:dyDescent="0.25">
      <c r="B144" s="38"/>
      <c r="C144" s="38"/>
      <c r="D144" s="38"/>
      <c r="E144" s="38"/>
      <c r="F144" s="38"/>
      <c r="G144" s="38"/>
    </row>
    <row r="145" spans="2:7" ht="14.25" customHeight="1" x14ac:dyDescent="0.25">
      <c r="B145" s="38"/>
      <c r="C145" s="38"/>
      <c r="D145" s="38"/>
      <c r="E145" s="38"/>
      <c r="F145" s="38"/>
      <c r="G145" s="38"/>
    </row>
    <row r="146" spans="2:7" ht="14.25" customHeight="1" x14ac:dyDescent="0.25">
      <c r="B146" s="38"/>
      <c r="C146" s="38"/>
      <c r="D146" s="38"/>
      <c r="E146" s="38"/>
      <c r="F146" s="38"/>
      <c r="G146" s="38"/>
    </row>
    <row r="147" spans="2:7" ht="14.25" customHeight="1" x14ac:dyDescent="0.25">
      <c r="B147" s="38"/>
      <c r="C147" s="38"/>
      <c r="D147" s="38"/>
      <c r="E147" s="38"/>
      <c r="F147" s="38"/>
      <c r="G147" s="38"/>
    </row>
    <row r="148" spans="2:7" ht="14.25" customHeight="1" x14ac:dyDescent="0.25">
      <c r="B148" s="38"/>
      <c r="C148" s="38"/>
      <c r="D148" s="38"/>
      <c r="E148" s="38"/>
      <c r="F148" s="38"/>
      <c r="G148" s="38"/>
    </row>
    <row r="149" spans="2:7" ht="14.25" customHeight="1" x14ac:dyDescent="0.25">
      <c r="B149" s="38"/>
      <c r="C149" s="38"/>
      <c r="D149" s="38"/>
      <c r="E149" s="38"/>
      <c r="F149" s="38"/>
      <c r="G149" s="38"/>
    </row>
    <row r="150" spans="2:7" ht="14.25" customHeight="1" x14ac:dyDescent="0.25">
      <c r="B150" s="38"/>
      <c r="C150" s="38"/>
      <c r="D150" s="38"/>
      <c r="E150" s="38"/>
      <c r="F150" s="38"/>
      <c r="G150" s="38"/>
    </row>
    <row r="151" spans="2:7" ht="14.25" customHeight="1" x14ac:dyDescent="0.25">
      <c r="B151" s="38"/>
      <c r="C151" s="38"/>
      <c r="D151" s="38"/>
      <c r="E151" s="38"/>
      <c r="F151" s="38"/>
      <c r="G151" s="38"/>
    </row>
    <row r="152" spans="2:7" ht="14.25" customHeight="1" x14ac:dyDescent="0.25">
      <c r="B152" s="38"/>
      <c r="C152" s="38"/>
      <c r="D152" s="38"/>
      <c r="E152" s="38"/>
      <c r="F152" s="38"/>
      <c r="G152" s="38"/>
    </row>
    <row r="153" spans="2:7" ht="14.25" customHeight="1" x14ac:dyDescent="0.25">
      <c r="B153" s="38"/>
      <c r="C153" s="38"/>
      <c r="D153" s="38"/>
      <c r="E153" s="38"/>
      <c r="F153" s="38"/>
      <c r="G153" s="38"/>
    </row>
    <row r="154" spans="2:7" ht="14.25" customHeight="1" x14ac:dyDescent="0.25">
      <c r="B154" s="38"/>
      <c r="C154" s="38"/>
      <c r="D154" s="38"/>
      <c r="E154" s="38"/>
      <c r="F154" s="38"/>
      <c r="G154" s="38"/>
    </row>
    <row r="155" spans="2:7" ht="14.25" customHeight="1" x14ac:dyDescent="0.25">
      <c r="B155" s="38"/>
      <c r="C155" s="38"/>
      <c r="D155" s="38"/>
      <c r="E155" s="38"/>
      <c r="F155" s="38"/>
      <c r="G155" s="38"/>
    </row>
    <row r="156" spans="2:7" ht="14.25" customHeight="1" x14ac:dyDescent="0.25">
      <c r="B156" s="38"/>
      <c r="C156" s="38"/>
      <c r="D156" s="38"/>
      <c r="E156" s="38"/>
      <c r="F156" s="38"/>
      <c r="G156" s="38"/>
    </row>
    <row r="157" spans="2:7" ht="14.25" customHeight="1" x14ac:dyDescent="0.25">
      <c r="B157" s="38"/>
      <c r="C157" s="38"/>
      <c r="D157" s="38"/>
      <c r="E157" s="38"/>
      <c r="F157" s="38"/>
      <c r="G157" s="38"/>
    </row>
    <row r="158" spans="2:7" ht="14.25" customHeight="1" x14ac:dyDescent="0.25">
      <c r="B158" s="38"/>
      <c r="C158" s="38"/>
      <c r="D158" s="38"/>
      <c r="E158" s="38"/>
      <c r="F158" s="38"/>
      <c r="G158" s="38"/>
    </row>
    <row r="159" spans="2:7" ht="14.25" customHeight="1" x14ac:dyDescent="0.25">
      <c r="B159" s="38"/>
      <c r="C159" s="38"/>
      <c r="D159" s="38"/>
      <c r="E159" s="38"/>
      <c r="F159" s="38"/>
      <c r="G159" s="38"/>
    </row>
    <row r="160" spans="2:7" ht="14.25" customHeight="1" x14ac:dyDescent="0.25">
      <c r="B160" s="38"/>
      <c r="C160" s="38"/>
      <c r="D160" s="38"/>
      <c r="E160" s="38"/>
      <c r="F160" s="38"/>
      <c r="G160" s="38"/>
    </row>
    <row r="161" spans="2:7" ht="14.25" customHeight="1" x14ac:dyDescent="0.25">
      <c r="B161" s="38"/>
      <c r="C161" s="38"/>
      <c r="D161" s="38"/>
      <c r="E161" s="38"/>
      <c r="F161" s="38"/>
      <c r="G161" s="38"/>
    </row>
    <row r="162" spans="2:7" ht="14.25" customHeight="1" x14ac:dyDescent="0.25">
      <c r="B162" s="38"/>
      <c r="C162" s="38"/>
      <c r="D162" s="38"/>
      <c r="E162" s="38"/>
      <c r="F162" s="38"/>
      <c r="G162" s="38"/>
    </row>
    <row r="163" spans="2:7" ht="14.25" customHeight="1" x14ac:dyDescent="0.25">
      <c r="B163" s="38"/>
      <c r="C163" s="38"/>
      <c r="D163" s="38"/>
      <c r="E163" s="38"/>
      <c r="F163" s="38"/>
      <c r="G163" s="38"/>
    </row>
    <row r="164" spans="2:7" ht="14.25" customHeight="1" x14ac:dyDescent="0.25">
      <c r="B164" s="38"/>
      <c r="C164" s="38"/>
      <c r="D164" s="38"/>
      <c r="E164" s="38"/>
      <c r="F164" s="38"/>
      <c r="G164" s="38"/>
    </row>
    <row r="165" spans="2:7" ht="14.25" customHeight="1" x14ac:dyDescent="0.25">
      <c r="B165" s="38"/>
      <c r="C165" s="38"/>
      <c r="D165" s="38"/>
      <c r="E165" s="38"/>
      <c r="F165" s="38"/>
      <c r="G165" s="38"/>
    </row>
    <row r="166" spans="2:7" ht="14.25" customHeight="1" x14ac:dyDescent="0.25">
      <c r="B166" s="38"/>
      <c r="C166" s="38"/>
      <c r="D166" s="38"/>
      <c r="E166" s="38"/>
      <c r="F166" s="38"/>
      <c r="G166" s="38"/>
    </row>
    <row r="167" spans="2:7" ht="14.25" customHeight="1" x14ac:dyDescent="0.25">
      <c r="B167" s="38"/>
      <c r="C167" s="38"/>
      <c r="D167" s="38"/>
      <c r="E167" s="38"/>
      <c r="F167" s="38"/>
      <c r="G167" s="38"/>
    </row>
    <row r="168" spans="2:7" ht="14.25" customHeight="1" x14ac:dyDescent="0.25">
      <c r="B168" s="38"/>
      <c r="C168" s="38"/>
      <c r="D168" s="38"/>
      <c r="E168" s="38"/>
      <c r="F168" s="38"/>
      <c r="G168" s="38"/>
    </row>
    <row r="169" spans="2:7" ht="14.25" customHeight="1" x14ac:dyDescent="0.25">
      <c r="B169" s="38"/>
      <c r="C169" s="38"/>
      <c r="D169" s="38"/>
      <c r="E169" s="38"/>
      <c r="F169" s="38"/>
      <c r="G169" s="38"/>
    </row>
    <row r="170" spans="2:7" ht="14.25" customHeight="1" x14ac:dyDescent="0.25">
      <c r="B170" s="38"/>
      <c r="C170" s="38"/>
      <c r="D170" s="38"/>
      <c r="E170" s="38"/>
      <c r="F170" s="38"/>
      <c r="G170" s="38"/>
    </row>
    <row r="171" spans="2:7" ht="14.25" customHeight="1" x14ac:dyDescent="0.25">
      <c r="B171" s="38"/>
      <c r="C171" s="38"/>
      <c r="D171" s="38"/>
      <c r="E171" s="38"/>
      <c r="F171" s="38"/>
      <c r="G171" s="38"/>
    </row>
    <row r="172" spans="2:7" ht="14.25" customHeight="1" x14ac:dyDescent="0.25">
      <c r="B172" s="38"/>
      <c r="C172" s="38"/>
      <c r="D172" s="38"/>
      <c r="E172" s="38"/>
      <c r="F172" s="38"/>
      <c r="G172" s="38"/>
    </row>
    <row r="173" spans="2:7" ht="14.25" customHeight="1" x14ac:dyDescent="0.25">
      <c r="B173" s="38"/>
      <c r="C173" s="38"/>
      <c r="D173" s="38"/>
      <c r="E173" s="38"/>
      <c r="F173" s="38"/>
      <c r="G173" s="38"/>
    </row>
    <row r="174" spans="2:7" ht="14.25" customHeight="1" x14ac:dyDescent="0.25">
      <c r="B174" s="38"/>
      <c r="C174" s="38"/>
      <c r="D174" s="38"/>
      <c r="E174" s="38"/>
      <c r="F174" s="38"/>
      <c r="G174" s="38"/>
    </row>
    <row r="175" spans="2:7" ht="14.25" customHeight="1" x14ac:dyDescent="0.25">
      <c r="B175" s="38"/>
      <c r="C175" s="38"/>
      <c r="D175" s="38"/>
      <c r="E175" s="38"/>
      <c r="F175" s="38"/>
      <c r="G175" s="38"/>
    </row>
    <row r="176" spans="2:7" ht="14.25" customHeight="1" x14ac:dyDescent="0.25">
      <c r="B176" s="38"/>
      <c r="C176" s="38"/>
      <c r="D176" s="38"/>
      <c r="E176" s="38"/>
      <c r="F176" s="38"/>
      <c r="G176" s="38"/>
    </row>
    <row r="177" spans="2:7" ht="14.25" customHeight="1" x14ac:dyDescent="0.25">
      <c r="B177" s="38"/>
      <c r="C177" s="38"/>
      <c r="D177" s="38"/>
      <c r="E177" s="38"/>
      <c r="F177" s="38"/>
      <c r="G177" s="38"/>
    </row>
    <row r="178" spans="2:7" ht="14.25" customHeight="1" x14ac:dyDescent="0.25">
      <c r="B178" s="38"/>
      <c r="C178" s="38"/>
      <c r="D178" s="38"/>
      <c r="E178" s="38"/>
      <c r="F178" s="38"/>
      <c r="G178" s="38"/>
    </row>
    <row r="179" spans="2:7" ht="14.25" customHeight="1" x14ac:dyDescent="0.25">
      <c r="B179" s="38"/>
      <c r="C179" s="38"/>
      <c r="D179" s="38"/>
      <c r="E179" s="38"/>
      <c r="F179" s="38"/>
      <c r="G179" s="38"/>
    </row>
    <row r="180" spans="2:7" ht="14.25" customHeight="1" x14ac:dyDescent="0.25">
      <c r="B180" s="38"/>
      <c r="C180" s="38"/>
      <c r="D180" s="38"/>
      <c r="E180" s="38"/>
      <c r="F180" s="38"/>
      <c r="G180" s="38"/>
    </row>
    <row r="181" spans="2:7" ht="14.25" customHeight="1" x14ac:dyDescent="0.25">
      <c r="B181" s="38"/>
      <c r="C181" s="38"/>
      <c r="D181" s="38"/>
      <c r="E181" s="38"/>
      <c r="F181" s="38"/>
      <c r="G181" s="38"/>
    </row>
    <row r="182" spans="2:7" ht="14.25" customHeight="1" x14ac:dyDescent="0.25">
      <c r="B182" s="38"/>
      <c r="C182" s="38"/>
      <c r="D182" s="38"/>
      <c r="E182" s="38"/>
      <c r="F182" s="38"/>
      <c r="G182" s="38"/>
    </row>
    <row r="183" spans="2:7" ht="14.25" customHeight="1" x14ac:dyDescent="0.25">
      <c r="B183" s="38"/>
      <c r="C183" s="38"/>
      <c r="D183" s="38"/>
      <c r="E183" s="38"/>
      <c r="F183" s="38"/>
      <c r="G183" s="38"/>
    </row>
    <row r="184" spans="2:7" ht="14.25" customHeight="1" x14ac:dyDescent="0.25">
      <c r="B184" s="38"/>
      <c r="C184" s="38"/>
      <c r="D184" s="38"/>
      <c r="E184" s="38"/>
      <c r="F184" s="38"/>
      <c r="G184" s="38"/>
    </row>
    <row r="185" spans="2:7" ht="14.25" customHeight="1" x14ac:dyDescent="0.25">
      <c r="B185" s="38"/>
      <c r="C185" s="38"/>
      <c r="D185" s="38"/>
      <c r="E185" s="38"/>
      <c r="F185" s="38"/>
      <c r="G185" s="38"/>
    </row>
    <row r="186" spans="2:7" ht="14.25" customHeight="1" x14ac:dyDescent="0.25">
      <c r="B186" s="38"/>
      <c r="C186" s="38"/>
      <c r="D186" s="38"/>
      <c r="E186" s="38"/>
      <c r="F186" s="38"/>
      <c r="G186" s="38"/>
    </row>
    <row r="187" spans="2:7" ht="14.25" customHeight="1" x14ac:dyDescent="0.25">
      <c r="B187" s="38"/>
      <c r="C187" s="38"/>
      <c r="D187" s="38"/>
      <c r="E187" s="38"/>
      <c r="F187" s="38"/>
      <c r="G187" s="38"/>
    </row>
    <row r="188" spans="2:7" ht="14.25" customHeight="1" x14ac:dyDescent="0.25">
      <c r="B188" s="38"/>
      <c r="C188" s="38"/>
      <c r="D188" s="38"/>
      <c r="E188" s="38"/>
      <c r="F188" s="38"/>
      <c r="G188" s="38"/>
    </row>
    <row r="189" spans="2:7" ht="14.25" customHeight="1" x14ac:dyDescent="0.25">
      <c r="B189" s="38"/>
      <c r="C189" s="38"/>
      <c r="D189" s="38"/>
      <c r="E189" s="38"/>
      <c r="F189" s="38"/>
      <c r="G189" s="38"/>
    </row>
    <row r="190" spans="2:7" ht="14.25" customHeight="1" x14ac:dyDescent="0.25">
      <c r="B190" s="38"/>
      <c r="C190" s="38"/>
      <c r="D190" s="38"/>
      <c r="E190" s="38"/>
      <c r="F190" s="38"/>
      <c r="G190" s="38"/>
    </row>
    <row r="191" spans="2:7" ht="14.25" customHeight="1" x14ac:dyDescent="0.25">
      <c r="B191" s="38"/>
      <c r="C191" s="38"/>
      <c r="D191" s="38"/>
      <c r="E191" s="38"/>
      <c r="F191" s="38"/>
      <c r="G191" s="38"/>
    </row>
    <row r="192" spans="2:7" ht="14.25" customHeight="1" x14ac:dyDescent="0.25">
      <c r="B192" s="38"/>
      <c r="C192" s="38"/>
      <c r="D192" s="38"/>
      <c r="E192" s="38"/>
      <c r="F192" s="38"/>
      <c r="G192" s="38"/>
    </row>
    <row r="193" spans="2:7" ht="14.25" customHeight="1" x14ac:dyDescent="0.25">
      <c r="B193" s="38"/>
      <c r="C193" s="38"/>
      <c r="D193" s="38"/>
      <c r="E193" s="38"/>
      <c r="F193" s="38"/>
      <c r="G193" s="38"/>
    </row>
    <row r="194" spans="2:7" ht="14.25" customHeight="1" x14ac:dyDescent="0.25">
      <c r="B194" s="38"/>
      <c r="C194" s="38"/>
      <c r="D194" s="38"/>
      <c r="E194" s="38"/>
      <c r="F194" s="38"/>
      <c r="G194" s="38"/>
    </row>
    <row r="195" spans="2:7" ht="14.25" customHeight="1" x14ac:dyDescent="0.25">
      <c r="B195" s="38"/>
      <c r="C195" s="38"/>
      <c r="D195" s="38"/>
      <c r="E195" s="38"/>
      <c r="F195" s="38"/>
      <c r="G195" s="38"/>
    </row>
    <row r="196" spans="2:7" ht="14.25" customHeight="1" x14ac:dyDescent="0.25">
      <c r="B196" s="38"/>
      <c r="C196" s="38"/>
      <c r="D196" s="38"/>
      <c r="E196" s="38"/>
      <c r="F196" s="38"/>
      <c r="G196" s="38"/>
    </row>
    <row r="197" spans="2:7" ht="14.25" customHeight="1" x14ac:dyDescent="0.25">
      <c r="B197" s="38"/>
      <c r="C197" s="38"/>
      <c r="D197" s="38"/>
      <c r="E197" s="38"/>
      <c r="F197" s="38"/>
      <c r="G197" s="38"/>
    </row>
    <row r="198" spans="2:7" ht="14.25" customHeight="1" x14ac:dyDescent="0.25">
      <c r="B198" s="38"/>
      <c r="C198" s="38"/>
      <c r="D198" s="38"/>
      <c r="E198" s="38"/>
      <c r="F198" s="38"/>
      <c r="G198" s="38"/>
    </row>
    <row r="199" spans="2:7" ht="14.25" customHeight="1" x14ac:dyDescent="0.25">
      <c r="B199" s="38"/>
      <c r="C199" s="38"/>
      <c r="D199" s="38"/>
      <c r="E199" s="38"/>
      <c r="F199" s="38"/>
      <c r="G199" s="38"/>
    </row>
    <row r="200" spans="2:7" ht="14.25" customHeight="1" x14ac:dyDescent="0.25">
      <c r="B200" s="38"/>
      <c r="C200" s="38"/>
      <c r="D200" s="38"/>
      <c r="E200" s="38"/>
      <c r="F200" s="38"/>
      <c r="G200" s="38"/>
    </row>
    <row r="201" spans="2:7" ht="14.25" customHeight="1" x14ac:dyDescent="0.25">
      <c r="B201" s="38"/>
      <c r="C201" s="38"/>
      <c r="D201" s="38"/>
      <c r="E201" s="38"/>
      <c r="F201" s="38"/>
      <c r="G201" s="38"/>
    </row>
    <row r="202" spans="2:7" ht="14.25" customHeight="1" x14ac:dyDescent="0.25">
      <c r="B202" s="38"/>
      <c r="C202" s="38"/>
      <c r="D202" s="38"/>
      <c r="E202" s="38"/>
      <c r="F202" s="38"/>
      <c r="G202" s="38"/>
    </row>
    <row r="203" spans="2:7" ht="14.25" customHeight="1" x14ac:dyDescent="0.25">
      <c r="B203" s="38"/>
      <c r="C203" s="38"/>
      <c r="D203" s="38"/>
      <c r="E203" s="38"/>
      <c r="F203" s="38"/>
      <c r="G203" s="38"/>
    </row>
    <row r="204" spans="2:7" ht="14.25" customHeight="1" x14ac:dyDescent="0.25">
      <c r="B204" s="38"/>
      <c r="C204" s="38"/>
      <c r="D204" s="38"/>
      <c r="E204" s="38"/>
      <c r="F204" s="38"/>
      <c r="G204" s="38"/>
    </row>
    <row r="205" spans="2:7" ht="14.25" customHeight="1" x14ac:dyDescent="0.25">
      <c r="B205" s="38"/>
      <c r="C205" s="38"/>
      <c r="D205" s="38"/>
      <c r="E205" s="38"/>
      <c r="F205" s="38"/>
      <c r="G205" s="38"/>
    </row>
    <row r="206" spans="2:7" ht="14.25" customHeight="1" x14ac:dyDescent="0.25">
      <c r="B206" s="38"/>
      <c r="C206" s="38"/>
      <c r="D206" s="38"/>
      <c r="E206" s="38"/>
      <c r="F206" s="38"/>
      <c r="G206" s="38"/>
    </row>
    <row r="207" spans="2:7" ht="14.25" customHeight="1" x14ac:dyDescent="0.25">
      <c r="B207" s="38"/>
      <c r="C207" s="38"/>
      <c r="D207" s="38"/>
      <c r="E207" s="38"/>
      <c r="F207" s="38"/>
      <c r="G207" s="38"/>
    </row>
    <row r="208" spans="2:7" ht="14.25" customHeight="1" x14ac:dyDescent="0.25">
      <c r="B208" s="38"/>
      <c r="C208" s="38"/>
      <c r="D208" s="38"/>
      <c r="E208" s="38"/>
      <c r="F208" s="38"/>
      <c r="G208" s="38"/>
    </row>
    <row r="209" spans="2:7" ht="14.25" customHeight="1" x14ac:dyDescent="0.25">
      <c r="B209" s="38"/>
      <c r="C209" s="38"/>
      <c r="D209" s="38"/>
      <c r="E209" s="38"/>
      <c r="F209" s="38"/>
      <c r="G209" s="38"/>
    </row>
    <row r="210" spans="2:7" ht="14.25" customHeight="1" x14ac:dyDescent="0.25">
      <c r="B210" s="38"/>
      <c r="C210" s="38"/>
      <c r="D210" s="38"/>
      <c r="E210" s="38"/>
      <c r="F210" s="38"/>
      <c r="G210" s="38"/>
    </row>
    <row r="211" spans="2:7" ht="14.25" customHeight="1" x14ac:dyDescent="0.25">
      <c r="B211" s="38"/>
      <c r="C211" s="38"/>
      <c r="D211" s="38"/>
      <c r="E211" s="38"/>
      <c r="F211" s="38"/>
      <c r="G211" s="38"/>
    </row>
    <row r="212" spans="2:7" ht="14.25" customHeight="1" x14ac:dyDescent="0.25">
      <c r="B212" s="38"/>
      <c r="C212" s="38"/>
      <c r="D212" s="38"/>
      <c r="E212" s="38"/>
      <c r="F212" s="38"/>
      <c r="G212" s="38"/>
    </row>
    <row r="213" spans="2:7" ht="14.25" customHeight="1" x14ac:dyDescent="0.25">
      <c r="B213" s="38"/>
      <c r="C213" s="38"/>
      <c r="D213" s="38"/>
      <c r="E213" s="38"/>
      <c r="F213" s="38"/>
      <c r="G213" s="38"/>
    </row>
    <row r="214" spans="2:7" ht="14.25" customHeight="1" x14ac:dyDescent="0.25">
      <c r="B214" s="38"/>
      <c r="C214" s="38"/>
      <c r="D214" s="38"/>
      <c r="E214" s="38"/>
      <c r="F214" s="38"/>
      <c r="G214" s="38"/>
    </row>
    <row r="215" spans="2:7" ht="14.25" customHeight="1" x14ac:dyDescent="0.25">
      <c r="B215" s="38"/>
      <c r="C215" s="38"/>
      <c r="D215" s="38"/>
      <c r="E215" s="38"/>
      <c r="F215" s="38"/>
      <c r="G215" s="38"/>
    </row>
    <row r="216" spans="2:7" ht="14.25" customHeight="1" x14ac:dyDescent="0.25">
      <c r="B216" s="38"/>
      <c r="C216" s="38"/>
      <c r="D216" s="38"/>
      <c r="E216" s="38"/>
      <c r="F216" s="38"/>
      <c r="G216" s="38"/>
    </row>
    <row r="217" spans="2:7" ht="14.25" customHeight="1" x14ac:dyDescent="0.25">
      <c r="B217" s="38"/>
      <c r="C217" s="38"/>
      <c r="D217" s="38"/>
      <c r="E217" s="38"/>
      <c r="F217" s="38"/>
      <c r="G217" s="38"/>
    </row>
    <row r="218" spans="2:7" ht="14.25" customHeight="1" x14ac:dyDescent="0.25">
      <c r="B218" s="38"/>
      <c r="C218" s="38"/>
      <c r="D218" s="38"/>
      <c r="E218" s="38"/>
      <c r="F218" s="38"/>
      <c r="G218" s="38"/>
    </row>
    <row r="219" spans="2:7" ht="14.25" customHeight="1" x14ac:dyDescent="0.25">
      <c r="B219" s="38"/>
      <c r="C219" s="38"/>
      <c r="D219" s="38"/>
      <c r="E219" s="38"/>
      <c r="F219" s="38"/>
      <c r="G219" s="38"/>
    </row>
    <row r="220" spans="2:7" ht="14.25" customHeight="1" x14ac:dyDescent="0.25">
      <c r="B220" s="38"/>
      <c r="C220" s="38"/>
      <c r="D220" s="38"/>
      <c r="E220" s="38"/>
      <c r="F220" s="38"/>
      <c r="G220" s="38"/>
    </row>
    <row r="221" spans="2:7" ht="15.75" customHeight="1" x14ac:dyDescent="0.25"/>
    <row r="222" spans="2:7" ht="15.75" customHeight="1" x14ac:dyDescent="0.25"/>
    <row r="223" spans="2:7" ht="15.75" customHeight="1" x14ac:dyDescent="0.25"/>
    <row r="224" spans="2:7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C4:D4"/>
    <mergeCell ref="C5:D5"/>
    <mergeCell ref="C6:D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Годовой отчет за 2025 год</vt:lpstr>
      <vt:lpstr>Лист2</vt:lpstr>
      <vt:lpstr>Лист1</vt:lpstr>
      <vt:lpstr>'Годовой отчет за 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Акбота Ельжанова</cp:lastModifiedBy>
  <cp:lastPrinted>2026-02-04T07:24:10Z</cp:lastPrinted>
  <dcterms:modified xsi:type="dcterms:W3CDTF">2026-06-16T06:31:54Z</dcterms:modified>
</cp:coreProperties>
</file>